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seuraranking" sheetId="1" r:id="rId1"/>
  </sheets>
  <definedNames>
    <definedName name="_xlnm.Print_Area" localSheetId="0">'seuraranking'!$A$1:$BP$42</definedName>
  </definedNames>
  <calcPr fullCalcOnLoad="1"/>
</workbook>
</file>

<file path=xl/sharedStrings.xml><?xml version="1.0" encoding="utf-8"?>
<sst xmlns="http://schemas.openxmlformats.org/spreadsheetml/2006/main" count="138" uniqueCount="92">
  <si>
    <t>kpl</t>
  </si>
  <si>
    <t>Jä</t>
  </si>
  <si>
    <t>Pist.</t>
  </si>
  <si>
    <t>Tu</t>
  </si>
  <si>
    <t>Hä</t>
  </si>
  <si>
    <t>1.</t>
  </si>
  <si>
    <t>3.</t>
  </si>
  <si>
    <t>4.</t>
  </si>
  <si>
    <t>5.</t>
  </si>
  <si>
    <t>6.</t>
  </si>
  <si>
    <t>8.</t>
  </si>
  <si>
    <t>Sa</t>
  </si>
  <si>
    <t>Ra</t>
  </si>
  <si>
    <t>11.</t>
  </si>
  <si>
    <t>13.</t>
  </si>
  <si>
    <t>14.</t>
  </si>
  <si>
    <t>19.</t>
  </si>
  <si>
    <t>KS</t>
  </si>
  <si>
    <t>LäS</t>
  </si>
  <si>
    <t>TurTi</t>
  </si>
  <si>
    <t>EP</t>
  </si>
  <si>
    <t>SST</t>
  </si>
  <si>
    <t>IS</t>
  </si>
  <si>
    <t>MST</t>
  </si>
  <si>
    <t>KLT</t>
  </si>
  <si>
    <t>JST</t>
  </si>
  <si>
    <t>LamTi</t>
  </si>
  <si>
    <t>PaavT</t>
  </si>
  <si>
    <t>HTK</t>
  </si>
  <si>
    <t>JaTi</t>
  </si>
  <si>
    <t>ITK</t>
  </si>
  <si>
    <t>MU</t>
  </si>
  <si>
    <t>SM125</t>
  </si>
  <si>
    <t>SM250</t>
  </si>
  <si>
    <t>SMJOUK</t>
  </si>
  <si>
    <t xml:space="preserve">Seuraranking </t>
  </si>
  <si>
    <t>min</t>
  </si>
  <si>
    <t>18.</t>
  </si>
  <si>
    <t>VaaTi</t>
  </si>
  <si>
    <t>HyvTi</t>
  </si>
  <si>
    <t>HuVe</t>
  </si>
  <si>
    <t>AsikT</t>
  </si>
  <si>
    <t>16.</t>
  </si>
  <si>
    <t>ATi</t>
  </si>
  <si>
    <t>10.</t>
  </si>
  <si>
    <t>FST</t>
  </si>
  <si>
    <t>SM50</t>
  </si>
  <si>
    <t>9.</t>
  </si>
  <si>
    <t>Lah</t>
  </si>
  <si>
    <t>SavTi</t>
  </si>
  <si>
    <t>24.</t>
  </si>
  <si>
    <t>PaTi</t>
  </si>
  <si>
    <t>25.</t>
  </si>
  <si>
    <t>UkinT</t>
  </si>
  <si>
    <t>15.</t>
  </si>
  <si>
    <t>22.</t>
  </si>
  <si>
    <t>SiTi</t>
  </si>
  <si>
    <t>2.</t>
  </si>
  <si>
    <t>7.</t>
  </si>
  <si>
    <t>26.</t>
  </si>
  <si>
    <t>KjT</t>
  </si>
  <si>
    <t>27.</t>
  </si>
  <si>
    <t>PS</t>
  </si>
  <si>
    <t>OST</t>
  </si>
  <si>
    <t>PosTi</t>
  </si>
  <si>
    <t>KuTi</t>
  </si>
  <si>
    <t>30.</t>
  </si>
  <si>
    <t>31.</t>
  </si>
  <si>
    <t>NpT</t>
  </si>
  <si>
    <t>ÄST</t>
  </si>
  <si>
    <t>KaTi</t>
  </si>
  <si>
    <t>MieTi</t>
  </si>
  <si>
    <t>RuNsU</t>
  </si>
  <si>
    <t>KTS</t>
  </si>
  <si>
    <t>12.</t>
  </si>
  <si>
    <t>20.</t>
  </si>
  <si>
    <t>23.</t>
  </si>
  <si>
    <t>28.</t>
  </si>
  <si>
    <t>Po</t>
  </si>
  <si>
    <t>Fo</t>
  </si>
  <si>
    <t>32.</t>
  </si>
  <si>
    <t>SaTi</t>
  </si>
  <si>
    <t>Lo</t>
  </si>
  <si>
    <t>Ka</t>
  </si>
  <si>
    <t>He</t>
  </si>
  <si>
    <t>Piireittäin</t>
  </si>
  <si>
    <t>Lahden seudun piiri</t>
  </si>
  <si>
    <t>Etelä-Pohjanmaan piiri</t>
  </si>
  <si>
    <t>Keski-Suomen piiri</t>
  </si>
  <si>
    <t>Länsi-Suomen piiri</t>
  </si>
  <si>
    <t>Itä-Suomen piiri</t>
  </si>
  <si>
    <t>Pohjois-Suomen piiri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</si>
</sst>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3" fillId="0" borderId="14" xfId="0" applyFont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2"/>
  <sheetViews>
    <sheetView tabSelected="1" zoomScale="120" zoomScaleNormal="120" workbookViewId="0" topLeftCell="A1">
      <selection activeCell="A1" sqref="A1:BP42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8.140625" style="0" customWidth="1"/>
    <col min="4" max="4" width="4.7109375" style="2" customWidth="1"/>
    <col min="5" max="5" width="3.8515625" style="0" customWidth="1"/>
    <col min="6" max="6" width="5.28125" style="0" customWidth="1"/>
    <col min="7" max="7" width="0.13671875" style="9" customWidth="1"/>
    <col min="8" max="15" width="5.7109375" style="9" hidden="1" customWidth="1"/>
    <col min="16" max="16" width="1.421875" style="9" hidden="1" customWidth="1"/>
    <col min="17" max="17" width="3.140625" style="1" customWidth="1"/>
    <col min="18" max="40" width="3.140625" style="0" customWidth="1"/>
    <col min="41" max="41" width="0.13671875" style="0" hidden="1" customWidth="1"/>
    <col min="42" max="56" width="3.140625" style="0" hidden="1" customWidth="1"/>
    <col min="57" max="57" width="0.85546875" style="0" hidden="1" customWidth="1"/>
    <col min="58" max="58" width="1.28515625" style="0" hidden="1" customWidth="1"/>
    <col min="59" max="59" width="2.57421875" style="0" hidden="1" customWidth="1"/>
    <col min="60" max="60" width="0.85546875" style="0" hidden="1" customWidth="1"/>
    <col min="61" max="61" width="1.421875" style="0" hidden="1" customWidth="1"/>
    <col min="62" max="62" width="1.1484375" style="0" hidden="1" customWidth="1"/>
    <col min="63" max="63" width="2.140625" style="0" hidden="1" customWidth="1"/>
    <col min="64" max="64" width="0.9921875" style="0" hidden="1" customWidth="1"/>
    <col min="65" max="65" width="6.00390625" style="0" customWidth="1"/>
    <col min="66" max="67" width="7.00390625" style="0" customWidth="1"/>
    <col min="68" max="68" width="8.421875" style="0" customWidth="1"/>
  </cols>
  <sheetData>
    <row r="1" spans="1:106" ht="13.5" thickBot="1">
      <c r="A1" s="35" t="s">
        <v>35</v>
      </c>
      <c r="B1" s="35"/>
      <c r="C1" s="35"/>
      <c r="D1" s="20" t="s">
        <v>2</v>
      </c>
      <c r="E1" s="20" t="s">
        <v>0</v>
      </c>
      <c r="F1" s="20" t="s">
        <v>36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9" t="s">
        <v>1</v>
      </c>
      <c r="R1" s="29" t="s">
        <v>1</v>
      </c>
      <c r="S1" s="30" t="s">
        <v>4</v>
      </c>
      <c r="T1" s="30" t="s">
        <v>4</v>
      </c>
      <c r="U1" s="30" t="s">
        <v>12</v>
      </c>
      <c r="V1" s="30" t="s">
        <v>12</v>
      </c>
      <c r="W1" s="30" t="s">
        <v>3</v>
      </c>
      <c r="X1" s="30" t="s">
        <v>3</v>
      </c>
      <c r="Y1" s="30" t="s">
        <v>11</v>
      </c>
      <c r="Z1" s="30" t="s">
        <v>11</v>
      </c>
      <c r="AA1" s="30" t="s">
        <v>12</v>
      </c>
      <c r="AB1" s="30" t="s">
        <v>12</v>
      </c>
      <c r="AC1" s="30" t="s">
        <v>78</v>
      </c>
      <c r="AD1" s="30" t="s">
        <v>78</v>
      </c>
      <c r="AE1" s="30" t="s">
        <v>78</v>
      </c>
      <c r="AF1" s="30" t="s">
        <v>78</v>
      </c>
      <c r="AG1" s="30" t="s">
        <v>79</v>
      </c>
      <c r="AH1" s="30" t="s">
        <v>79</v>
      </c>
      <c r="AI1" s="30" t="s">
        <v>82</v>
      </c>
      <c r="AJ1" s="30" t="s">
        <v>82</v>
      </c>
      <c r="AK1" s="30" t="s">
        <v>83</v>
      </c>
      <c r="AL1" s="30" t="s">
        <v>83</v>
      </c>
      <c r="AM1" s="30" t="s">
        <v>84</v>
      </c>
      <c r="AN1" s="30" t="s">
        <v>84</v>
      </c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1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4" t="s">
        <v>46</v>
      </c>
      <c r="BN1" s="14" t="s">
        <v>32</v>
      </c>
      <c r="BO1" s="14" t="s">
        <v>33</v>
      </c>
      <c r="BP1" s="15" t="s">
        <v>34</v>
      </c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</row>
    <row r="2" spans="1:68" ht="12.75">
      <c r="A2" s="8" t="s">
        <v>5</v>
      </c>
      <c r="B2" s="6" t="s">
        <v>20</v>
      </c>
      <c r="C2" s="5" t="s">
        <v>69</v>
      </c>
      <c r="D2" s="4">
        <f aca="true" t="shared" si="0" ref="D2:D33">SUM(G2:P2)+BM2+BN2+BO2+BP2</f>
        <v>274</v>
      </c>
      <c r="E2" s="2">
        <f aca="true" t="shared" si="1" ref="E2:E33">IF(COUNT(Q2:BL2)&lt;11,COUNT(Q2:BL2),10)</f>
        <v>10</v>
      </c>
      <c r="F2" s="7">
        <f aca="true" t="shared" si="2" ref="F2:F33">IF(E2&lt;10,MIN(Q2:BL2),LARGE(Q2:BL2,10))</f>
        <v>21</v>
      </c>
      <c r="G2" s="10">
        <f aca="true" t="shared" si="3" ref="G2:G33">IF(E2&gt;0,LARGE(Q2:BL2,1),0)</f>
        <v>29</v>
      </c>
      <c r="H2" s="10">
        <f aca="true" t="shared" si="4" ref="H2:H33">IF(E2&gt;1,LARGE(Q2:BL2,2),0)</f>
        <v>28</v>
      </c>
      <c r="I2" s="10">
        <f aca="true" t="shared" si="5" ref="I2:I33">IF(E2&gt;2,LARGE(Q2:BL2,3),0)</f>
        <v>25</v>
      </c>
      <c r="J2" s="10">
        <f aca="true" t="shared" si="6" ref="J2:J33">IF(E2&gt;3,LARGE(Q2:BL2,4),0)</f>
        <v>24</v>
      </c>
      <c r="K2" s="10">
        <f aca="true" t="shared" si="7" ref="K2:K33">IF(E2&gt;4,LARGE(Q2:BL2,5),0)</f>
        <v>24</v>
      </c>
      <c r="L2" s="10">
        <f aca="true" t="shared" si="8" ref="L2:L33">IF(E2&gt;5,LARGE(Q2:BL2,6),0)</f>
        <v>24</v>
      </c>
      <c r="M2" s="10">
        <f aca="true" t="shared" si="9" ref="M2:M33">IF(E2&gt;6,LARGE(Q2:BL2,7),0)</f>
        <v>22</v>
      </c>
      <c r="N2" s="10">
        <f aca="true" t="shared" si="10" ref="N2:N33">IF(E2&gt;7,LARGE(Q2:BL2,8),0)</f>
        <v>22</v>
      </c>
      <c r="O2" s="10">
        <f aca="true" t="shared" si="11" ref="O2:O33">IF(E2&gt;8,LARGE(Q2:BL2,9),0)</f>
        <v>21</v>
      </c>
      <c r="P2" s="19">
        <f aca="true" t="shared" si="12" ref="P2:P33">IF(E2&gt;9,LARGE(Q2:BL2,10),0)</f>
        <v>21</v>
      </c>
      <c r="Q2" s="34">
        <v>21</v>
      </c>
      <c r="R2" s="17">
        <v>25</v>
      </c>
      <c r="S2" s="17">
        <v>22</v>
      </c>
      <c r="T2" s="17">
        <v>28</v>
      </c>
      <c r="U2" s="17"/>
      <c r="V2" s="17"/>
      <c r="W2" s="32">
        <v>7</v>
      </c>
      <c r="X2" s="32">
        <v>15</v>
      </c>
      <c r="Y2" s="17">
        <v>24</v>
      </c>
      <c r="Z2" s="32">
        <v>20</v>
      </c>
      <c r="AA2" s="17">
        <v>22</v>
      </c>
      <c r="AB2" s="17">
        <v>21</v>
      </c>
      <c r="AC2" s="33">
        <v>19</v>
      </c>
      <c r="AD2" s="16">
        <v>24</v>
      </c>
      <c r="AE2" s="32">
        <v>18</v>
      </c>
      <c r="AF2" s="17">
        <v>21</v>
      </c>
      <c r="AG2" s="32">
        <v>11</v>
      </c>
      <c r="AH2" s="32">
        <v>14</v>
      </c>
      <c r="AI2" s="32">
        <v>8</v>
      </c>
      <c r="AJ2" s="32">
        <v>8</v>
      </c>
      <c r="AK2" s="17">
        <v>29</v>
      </c>
      <c r="AL2" s="17">
        <v>24</v>
      </c>
      <c r="AM2" s="32">
        <v>6</v>
      </c>
      <c r="AN2" s="32">
        <v>7</v>
      </c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>
        <v>8</v>
      </c>
      <c r="BN2" s="6">
        <v>11</v>
      </c>
      <c r="BO2" s="6">
        <v>14</v>
      </c>
      <c r="BP2" s="17">
        <v>1</v>
      </c>
    </row>
    <row r="3" spans="1:68" ht="12.75">
      <c r="A3" s="12" t="s">
        <v>57</v>
      </c>
      <c r="B3" s="6" t="s">
        <v>17</v>
      </c>
      <c r="C3" s="5" t="s">
        <v>21</v>
      </c>
      <c r="D3" s="4">
        <f t="shared" si="0"/>
        <v>264</v>
      </c>
      <c r="E3" s="2">
        <f t="shared" si="1"/>
        <v>10</v>
      </c>
      <c r="F3" s="7">
        <f t="shared" si="2"/>
        <v>16</v>
      </c>
      <c r="G3" s="10">
        <f t="shared" si="3"/>
        <v>25</v>
      </c>
      <c r="H3" s="10">
        <f t="shared" si="4"/>
        <v>23</v>
      </c>
      <c r="I3" s="10">
        <f t="shared" si="5"/>
        <v>23</v>
      </c>
      <c r="J3" s="10">
        <f t="shared" si="6"/>
        <v>22</v>
      </c>
      <c r="K3" s="10">
        <f t="shared" si="7"/>
        <v>22</v>
      </c>
      <c r="L3" s="10">
        <f t="shared" si="8"/>
        <v>21</v>
      </c>
      <c r="M3" s="10">
        <f t="shared" si="9"/>
        <v>18</v>
      </c>
      <c r="N3" s="10">
        <f t="shared" si="10"/>
        <v>17</v>
      </c>
      <c r="O3" s="10">
        <f t="shared" si="11"/>
        <v>17</v>
      </c>
      <c r="P3" s="11">
        <f t="shared" si="12"/>
        <v>16</v>
      </c>
      <c r="Q3" s="18">
        <v>17</v>
      </c>
      <c r="R3" s="32">
        <v>11</v>
      </c>
      <c r="S3" s="17"/>
      <c r="T3" s="16"/>
      <c r="U3" s="33">
        <v>1</v>
      </c>
      <c r="V3" s="33">
        <v>1</v>
      </c>
      <c r="W3" s="17"/>
      <c r="X3" s="17"/>
      <c r="Y3" s="17">
        <v>22</v>
      </c>
      <c r="Z3" s="17">
        <v>23</v>
      </c>
      <c r="AA3" s="17">
        <v>17</v>
      </c>
      <c r="AB3" s="17">
        <v>16</v>
      </c>
      <c r="AC3" s="16">
        <v>25</v>
      </c>
      <c r="AD3" s="33">
        <v>15</v>
      </c>
      <c r="AE3" s="16">
        <v>21</v>
      </c>
      <c r="AF3" s="16">
        <v>18</v>
      </c>
      <c r="AG3" s="17"/>
      <c r="AH3" s="17"/>
      <c r="AI3" s="32">
        <v>1</v>
      </c>
      <c r="AJ3" s="32">
        <v>1</v>
      </c>
      <c r="AK3" s="32">
        <v>13</v>
      </c>
      <c r="AL3" s="32">
        <v>8</v>
      </c>
      <c r="AM3" s="17">
        <v>22</v>
      </c>
      <c r="AN3" s="17">
        <v>23</v>
      </c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>
        <v>11</v>
      </c>
      <c r="BN3" s="6">
        <v>17</v>
      </c>
      <c r="BO3" s="6">
        <v>16</v>
      </c>
      <c r="BP3" s="17">
        <v>16</v>
      </c>
    </row>
    <row r="4" spans="1:68" ht="12.75">
      <c r="A4" s="8" t="s">
        <v>6</v>
      </c>
      <c r="B4" s="6" t="s">
        <v>48</v>
      </c>
      <c r="C4" s="5" t="s">
        <v>41</v>
      </c>
      <c r="D4" s="4">
        <f t="shared" si="0"/>
        <v>231</v>
      </c>
      <c r="E4" s="2">
        <f t="shared" si="1"/>
        <v>10</v>
      </c>
      <c r="F4" s="7">
        <f t="shared" si="2"/>
        <v>15</v>
      </c>
      <c r="G4" s="10">
        <f t="shared" si="3"/>
        <v>30</v>
      </c>
      <c r="H4" s="10">
        <f t="shared" si="4"/>
        <v>26</v>
      </c>
      <c r="I4" s="10">
        <f t="shared" si="5"/>
        <v>26</v>
      </c>
      <c r="J4" s="10">
        <f t="shared" si="6"/>
        <v>20</v>
      </c>
      <c r="K4" s="10">
        <f t="shared" si="7"/>
        <v>20</v>
      </c>
      <c r="L4" s="10">
        <f t="shared" si="8"/>
        <v>19</v>
      </c>
      <c r="M4" s="10">
        <f t="shared" si="9"/>
        <v>17</v>
      </c>
      <c r="N4" s="10">
        <f t="shared" si="10"/>
        <v>15</v>
      </c>
      <c r="O4" s="10">
        <f t="shared" si="11"/>
        <v>15</v>
      </c>
      <c r="P4" s="11">
        <f t="shared" si="12"/>
        <v>15</v>
      </c>
      <c r="Q4" s="18">
        <v>17</v>
      </c>
      <c r="R4" s="17">
        <v>20</v>
      </c>
      <c r="S4" s="17">
        <v>30</v>
      </c>
      <c r="T4" s="16">
        <v>26</v>
      </c>
      <c r="U4" s="16"/>
      <c r="V4" s="16"/>
      <c r="W4" s="16">
        <v>20</v>
      </c>
      <c r="X4" s="16">
        <v>26</v>
      </c>
      <c r="Y4" s="33">
        <v>5</v>
      </c>
      <c r="Z4" s="33">
        <v>7</v>
      </c>
      <c r="AA4" s="16"/>
      <c r="AB4" s="16"/>
      <c r="AC4" s="16"/>
      <c r="AD4" s="16"/>
      <c r="AE4" s="16"/>
      <c r="AF4" s="16"/>
      <c r="AG4" s="17">
        <v>15</v>
      </c>
      <c r="AH4" s="16">
        <v>19</v>
      </c>
      <c r="AI4" s="33">
        <v>11</v>
      </c>
      <c r="AJ4" s="32">
        <v>11</v>
      </c>
      <c r="AK4" s="17"/>
      <c r="AL4" s="17"/>
      <c r="AM4" s="17">
        <v>15</v>
      </c>
      <c r="AN4" s="17">
        <v>15</v>
      </c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>
        <v>10</v>
      </c>
      <c r="BN4" s="6">
        <v>10</v>
      </c>
      <c r="BO4" s="6">
        <v>8</v>
      </c>
      <c r="BP4" s="17"/>
    </row>
    <row r="5" spans="1:68" ht="12.75">
      <c r="A5" s="8" t="s">
        <v>7</v>
      </c>
      <c r="B5" s="6" t="s">
        <v>18</v>
      </c>
      <c r="C5" s="5" t="s">
        <v>19</v>
      </c>
      <c r="D5" s="4">
        <f t="shared" si="0"/>
        <v>225</v>
      </c>
      <c r="E5" s="2">
        <f t="shared" si="1"/>
        <v>10</v>
      </c>
      <c r="F5" s="7">
        <f t="shared" si="2"/>
        <v>11</v>
      </c>
      <c r="G5" s="10">
        <f t="shared" si="3"/>
        <v>32</v>
      </c>
      <c r="H5" s="10">
        <f t="shared" si="4"/>
        <v>24</v>
      </c>
      <c r="I5" s="10">
        <f t="shared" si="5"/>
        <v>23</v>
      </c>
      <c r="J5" s="10">
        <f t="shared" si="6"/>
        <v>23</v>
      </c>
      <c r="K5" s="10">
        <f t="shared" si="7"/>
        <v>23</v>
      </c>
      <c r="L5" s="10">
        <f t="shared" si="8"/>
        <v>19</v>
      </c>
      <c r="M5" s="10">
        <f t="shared" si="9"/>
        <v>15</v>
      </c>
      <c r="N5" s="10">
        <f t="shared" si="10"/>
        <v>13</v>
      </c>
      <c r="O5" s="10">
        <f t="shared" si="11"/>
        <v>13</v>
      </c>
      <c r="P5" s="11">
        <f t="shared" si="12"/>
        <v>11</v>
      </c>
      <c r="Q5" s="34">
        <v>5</v>
      </c>
      <c r="R5" s="32">
        <v>7</v>
      </c>
      <c r="S5" s="32">
        <v>2</v>
      </c>
      <c r="T5" s="33">
        <v>5</v>
      </c>
      <c r="U5" s="16"/>
      <c r="V5" s="16"/>
      <c r="W5" s="16">
        <v>32</v>
      </c>
      <c r="X5" s="16">
        <v>23</v>
      </c>
      <c r="Y5" s="32">
        <v>5</v>
      </c>
      <c r="Z5" s="17">
        <v>11</v>
      </c>
      <c r="AA5" s="32">
        <v>8</v>
      </c>
      <c r="AB5" s="32">
        <v>10</v>
      </c>
      <c r="AC5" s="16">
        <v>13</v>
      </c>
      <c r="AD5" s="33">
        <v>9</v>
      </c>
      <c r="AE5" s="17">
        <v>19</v>
      </c>
      <c r="AF5" s="33">
        <v>10</v>
      </c>
      <c r="AG5" s="16">
        <v>13</v>
      </c>
      <c r="AH5" s="16">
        <v>23</v>
      </c>
      <c r="AI5" s="17">
        <v>24</v>
      </c>
      <c r="AJ5" s="17">
        <v>23</v>
      </c>
      <c r="AK5" s="33">
        <v>10</v>
      </c>
      <c r="AL5" s="16">
        <v>15</v>
      </c>
      <c r="AM5" s="32">
        <v>11</v>
      </c>
      <c r="AN5" s="32">
        <v>5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>
        <v>15</v>
      </c>
      <c r="BN5" s="6">
        <v>6</v>
      </c>
      <c r="BO5" s="6">
        <v>8</v>
      </c>
      <c r="BP5" s="17"/>
    </row>
    <row r="6" spans="1:68" ht="12.75">
      <c r="A6" s="8" t="s">
        <v>8</v>
      </c>
      <c r="B6" s="6" t="s">
        <v>48</v>
      </c>
      <c r="C6" s="5" t="s">
        <v>24</v>
      </c>
      <c r="D6" s="4">
        <f t="shared" si="0"/>
        <v>178</v>
      </c>
      <c r="E6" s="2">
        <f t="shared" si="1"/>
        <v>10</v>
      </c>
      <c r="F6" s="7">
        <f t="shared" si="2"/>
        <v>12</v>
      </c>
      <c r="G6" s="10">
        <f t="shared" si="3"/>
        <v>22</v>
      </c>
      <c r="H6" s="10">
        <f t="shared" si="4"/>
        <v>21</v>
      </c>
      <c r="I6" s="10">
        <f t="shared" si="5"/>
        <v>19</v>
      </c>
      <c r="J6" s="10">
        <f t="shared" si="6"/>
        <v>17</v>
      </c>
      <c r="K6" s="10">
        <f t="shared" si="7"/>
        <v>17</v>
      </c>
      <c r="L6" s="10">
        <f t="shared" si="8"/>
        <v>17</v>
      </c>
      <c r="M6" s="10">
        <f t="shared" si="9"/>
        <v>16</v>
      </c>
      <c r="N6" s="10">
        <f t="shared" si="10"/>
        <v>13</v>
      </c>
      <c r="O6" s="10">
        <f t="shared" si="11"/>
        <v>12</v>
      </c>
      <c r="P6" s="11">
        <f t="shared" si="12"/>
        <v>12</v>
      </c>
      <c r="Q6" s="18">
        <v>22</v>
      </c>
      <c r="R6" s="17">
        <v>12</v>
      </c>
      <c r="S6" s="17">
        <v>21</v>
      </c>
      <c r="T6" s="17">
        <v>16</v>
      </c>
      <c r="U6" s="17">
        <v>13</v>
      </c>
      <c r="V6" s="33">
        <v>11</v>
      </c>
      <c r="W6" s="16">
        <v>19</v>
      </c>
      <c r="X6" s="16">
        <v>17</v>
      </c>
      <c r="Y6" s="17">
        <v>17</v>
      </c>
      <c r="Z6" s="32">
        <v>11</v>
      </c>
      <c r="AA6" s="32">
        <v>3</v>
      </c>
      <c r="AB6" s="32">
        <v>2</v>
      </c>
      <c r="AC6" s="33">
        <v>2</v>
      </c>
      <c r="AD6" s="33">
        <v>2</v>
      </c>
      <c r="AE6" s="32">
        <v>2</v>
      </c>
      <c r="AF6" s="33">
        <v>2</v>
      </c>
      <c r="AG6" s="16">
        <v>12</v>
      </c>
      <c r="AH6" s="16">
        <v>17</v>
      </c>
      <c r="AI6" s="32">
        <v>6</v>
      </c>
      <c r="AJ6" s="32">
        <v>7</v>
      </c>
      <c r="AK6" s="17"/>
      <c r="AL6" s="17"/>
      <c r="AM6" s="32">
        <v>7</v>
      </c>
      <c r="AN6" s="32">
        <v>8</v>
      </c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>
        <v>5</v>
      </c>
      <c r="BN6" s="6">
        <v>4</v>
      </c>
      <c r="BO6" s="6"/>
      <c r="BP6" s="17">
        <v>3</v>
      </c>
    </row>
    <row r="7" spans="1:68" ht="12.75">
      <c r="A7" s="8" t="s">
        <v>9</v>
      </c>
      <c r="B7" s="6" t="s">
        <v>20</v>
      </c>
      <c r="C7" s="5" t="s">
        <v>30</v>
      </c>
      <c r="D7" s="4">
        <f t="shared" si="0"/>
        <v>165</v>
      </c>
      <c r="E7" s="2">
        <f t="shared" si="1"/>
        <v>10</v>
      </c>
      <c r="F7" s="7">
        <f t="shared" si="2"/>
        <v>6</v>
      </c>
      <c r="G7" s="10">
        <f t="shared" si="3"/>
        <v>15</v>
      </c>
      <c r="H7" s="10">
        <f t="shared" si="4"/>
        <v>13</v>
      </c>
      <c r="I7" s="10">
        <f t="shared" si="5"/>
        <v>11</v>
      </c>
      <c r="J7" s="10">
        <f t="shared" si="6"/>
        <v>11</v>
      </c>
      <c r="K7" s="10">
        <f t="shared" si="7"/>
        <v>10</v>
      </c>
      <c r="L7" s="10">
        <f t="shared" si="8"/>
        <v>9</v>
      </c>
      <c r="M7" s="10">
        <f t="shared" si="9"/>
        <v>9</v>
      </c>
      <c r="N7" s="10">
        <f t="shared" si="10"/>
        <v>7</v>
      </c>
      <c r="O7" s="10">
        <f t="shared" si="11"/>
        <v>7</v>
      </c>
      <c r="P7" s="11">
        <f t="shared" si="12"/>
        <v>6</v>
      </c>
      <c r="Q7" s="34">
        <v>3</v>
      </c>
      <c r="R7" s="32">
        <v>5</v>
      </c>
      <c r="S7" s="17">
        <v>11</v>
      </c>
      <c r="T7" s="16">
        <v>11</v>
      </c>
      <c r="U7" s="16"/>
      <c r="V7" s="16"/>
      <c r="W7" s="33">
        <v>5</v>
      </c>
      <c r="X7" s="16">
        <v>7</v>
      </c>
      <c r="Y7" s="17">
        <v>10</v>
      </c>
      <c r="Z7" s="17">
        <v>6</v>
      </c>
      <c r="AA7" s="17"/>
      <c r="AB7" s="17"/>
      <c r="AC7" s="16"/>
      <c r="AD7" s="16"/>
      <c r="AE7" s="16"/>
      <c r="AF7" s="16"/>
      <c r="AG7" s="33">
        <v>5</v>
      </c>
      <c r="AH7" s="32">
        <v>5</v>
      </c>
      <c r="AI7" s="17">
        <v>9</v>
      </c>
      <c r="AJ7" s="17">
        <v>9</v>
      </c>
      <c r="AK7" s="17">
        <v>13</v>
      </c>
      <c r="AL7" s="17">
        <v>15</v>
      </c>
      <c r="AM7" s="32">
        <v>5</v>
      </c>
      <c r="AN7" s="17">
        <v>7</v>
      </c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>
        <v>25</v>
      </c>
      <c r="BN7" s="6">
        <v>17</v>
      </c>
      <c r="BO7" s="6">
        <v>22</v>
      </c>
      <c r="BP7" s="17">
        <v>3</v>
      </c>
    </row>
    <row r="8" spans="1:68" ht="12.75">
      <c r="A8" s="8" t="s">
        <v>58</v>
      </c>
      <c r="B8" s="6" t="s">
        <v>48</v>
      </c>
      <c r="C8" s="5" t="s">
        <v>28</v>
      </c>
      <c r="D8" s="4">
        <f t="shared" si="0"/>
        <v>144</v>
      </c>
      <c r="E8" s="2">
        <f t="shared" si="1"/>
        <v>10</v>
      </c>
      <c r="F8" s="7">
        <f t="shared" si="2"/>
        <v>7</v>
      </c>
      <c r="G8" s="10">
        <f t="shared" si="3"/>
        <v>28</v>
      </c>
      <c r="H8" s="10">
        <f t="shared" si="4"/>
        <v>22</v>
      </c>
      <c r="I8" s="10">
        <f t="shared" si="5"/>
        <v>11</v>
      </c>
      <c r="J8" s="10">
        <f t="shared" si="6"/>
        <v>11</v>
      </c>
      <c r="K8" s="10">
        <f t="shared" si="7"/>
        <v>11</v>
      </c>
      <c r="L8" s="10">
        <f t="shared" si="8"/>
        <v>9</v>
      </c>
      <c r="M8" s="10">
        <f t="shared" si="9"/>
        <v>8</v>
      </c>
      <c r="N8" s="10">
        <f t="shared" si="10"/>
        <v>8</v>
      </c>
      <c r="O8" s="10">
        <f t="shared" si="11"/>
        <v>8</v>
      </c>
      <c r="P8" s="11">
        <f t="shared" si="12"/>
        <v>7</v>
      </c>
      <c r="Q8" s="18"/>
      <c r="R8" s="32">
        <v>3</v>
      </c>
      <c r="S8" s="17">
        <v>11</v>
      </c>
      <c r="T8" s="32">
        <v>6</v>
      </c>
      <c r="U8" s="17"/>
      <c r="V8" s="17"/>
      <c r="W8" s="32">
        <v>3</v>
      </c>
      <c r="X8" s="32">
        <v>3</v>
      </c>
      <c r="Y8" s="32">
        <v>1</v>
      </c>
      <c r="Z8" s="32">
        <v>7</v>
      </c>
      <c r="AA8" s="17">
        <v>8</v>
      </c>
      <c r="AB8" s="17">
        <v>8</v>
      </c>
      <c r="AC8" s="16">
        <v>8</v>
      </c>
      <c r="AD8" s="33">
        <v>7</v>
      </c>
      <c r="AE8" s="32">
        <v>7</v>
      </c>
      <c r="AF8" s="17">
        <v>7</v>
      </c>
      <c r="AG8" s="17">
        <v>11</v>
      </c>
      <c r="AH8" s="17">
        <v>9</v>
      </c>
      <c r="AI8" s="32">
        <v>5</v>
      </c>
      <c r="AJ8" s="17">
        <v>11</v>
      </c>
      <c r="AK8" s="32">
        <v>3</v>
      </c>
      <c r="AL8" s="32">
        <v>2</v>
      </c>
      <c r="AM8" s="17">
        <v>28</v>
      </c>
      <c r="AN8" s="17">
        <v>22</v>
      </c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>
        <v>7</v>
      </c>
      <c r="BN8" s="6">
        <v>7</v>
      </c>
      <c r="BO8" s="6">
        <v>5</v>
      </c>
      <c r="BP8" s="17">
        <v>2</v>
      </c>
    </row>
    <row r="9" spans="1:68" ht="12.75">
      <c r="A9" s="8" t="s">
        <v>10</v>
      </c>
      <c r="B9" s="6" t="s">
        <v>20</v>
      </c>
      <c r="C9" s="5" t="s">
        <v>29</v>
      </c>
      <c r="D9" s="4">
        <f t="shared" si="0"/>
        <v>143</v>
      </c>
      <c r="E9" s="2">
        <f t="shared" si="1"/>
        <v>10</v>
      </c>
      <c r="F9" s="7">
        <f t="shared" si="2"/>
        <v>7</v>
      </c>
      <c r="G9" s="10">
        <f t="shared" si="3"/>
        <v>12</v>
      </c>
      <c r="H9" s="10">
        <f t="shared" si="4"/>
        <v>10</v>
      </c>
      <c r="I9" s="10">
        <f t="shared" si="5"/>
        <v>9</v>
      </c>
      <c r="J9" s="10">
        <f t="shared" si="6"/>
        <v>8</v>
      </c>
      <c r="K9" s="10">
        <f t="shared" si="7"/>
        <v>8</v>
      </c>
      <c r="L9" s="10">
        <f t="shared" si="8"/>
        <v>8</v>
      </c>
      <c r="M9" s="10">
        <f t="shared" si="9"/>
        <v>7</v>
      </c>
      <c r="N9" s="10">
        <f t="shared" si="10"/>
        <v>7</v>
      </c>
      <c r="O9" s="10">
        <f t="shared" si="11"/>
        <v>7</v>
      </c>
      <c r="P9" s="11">
        <f t="shared" si="12"/>
        <v>7</v>
      </c>
      <c r="Q9" s="18">
        <v>10</v>
      </c>
      <c r="R9" s="17">
        <v>8</v>
      </c>
      <c r="S9" s="17"/>
      <c r="T9" s="16"/>
      <c r="U9" s="17">
        <v>8</v>
      </c>
      <c r="V9" s="17">
        <v>9</v>
      </c>
      <c r="W9" s="17"/>
      <c r="X9" s="16"/>
      <c r="Y9" s="16">
        <v>8</v>
      </c>
      <c r="Z9" s="32">
        <v>4</v>
      </c>
      <c r="AA9" s="32">
        <v>4</v>
      </c>
      <c r="AB9" s="33">
        <v>5</v>
      </c>
      <c r="AC9" s="16"/>
      <c r="AD9" s="16">
        <v>7</v>
      </c>
      <c r="AE9" s="16">
        <v>7</v>
      </c>
      <c r="AF9" s="16">
        <v>7</v>
      </c>
      <c r="AG9" s="17"/>
      <c r="AH9" s="17"/>
      <c r="AI9" s="17"/>
      <c r="AJ9" s="17"/>
      <c r="AK9" s="32">
        <v>6</v>
      </c>
      <c r="AL9" s="17">
        <v>12</v>
      </c>
      <c r="AM9" s="17">
        <v>7</v>
      </c>
      <c r="AN9" s="32">
        <v>3</v>
      </c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>
        <v>16</v>
      </c>
      <c r="BN9" s="6">
        <v>17</v>
      </c>
      <c r="BO9" s="6">
        <v>23</v>
      </c>
      <c r="BP9" s="17">
        <v>4</v>
      </c>
    </row>
    <row r="10" spans="1:68" ht="12.75">
      <c r="A10" s="8" t="s">
        <v>47</v>
      </c>
      <c r="B10" s="6" t="s">
        <v>17</v>
      </c>
      <c r="C10" s="5" t="s">
        <v>27</v>
      </c>
      <c r="D10" s="4">
        <f t="shared" si="0"/>
        <v>131</v>
      </c>
      <c r="E10" s="2">
        <f t="shared" si="1"/>
        <v>10</v>
      </c>
      <c r="F10" s="7">
        <f t="shared" si="2"/>
        <v>6</v>
      </c>
      <c r="G10" s="10">
        <f t="shared" si="3"/>
        <v>14</v>
      </c>
      <c r="H10" s="10">
        <f t="shared" si="4"/>
        <v>12</v>
      </c>
      <c r="I10" s="10">
        <f t="shared" si="5"/>
        <v>10</v>
      </c>
      <c r="J10" s="10">
        <f t="shared" si="6"/>
        <v>9</v>
      </c>
      <c r="K10" s="10">
        <f t="shared" si="7"/>
        <v>9</v>
      </c>
      <c r="L10" s="10">
        <f t="shared" si="8"/>
        <v>8</v>
      </c>
      <c r="M10" s="10">
        <f t="shared" si="9"/>
        <v>7</v>
      </c>
      <c r="N10" s="10">
        <f t="shared" si="10"/>
        <v>7</v>
      </c>
      <c r="O10" s="10">
        <f t="shared" si="11"/>
        <v>7</v>
      </c>
      <c r="P10" s="11">
        <f t="shared" si="12"/>
        <v>6</v>
      </c>
      <c r="Q10" s="18">
        <v>8</v>
      </c>
      <c r="R10" s="17">
        <v>10</v>
      </c>
      <c r="S10" s="17"/>
      <c r="T10" s="16">
        <v>7</v>
      </c>
      <c r="U10" s="32">
        <v>5</v>
      </c>
      <c r="V10" s="32">
        <v>5</v>
      </c>
      <c r="W10" s="17"/>
      <c r="X10" s="17"/>
      <c r="Y10" s="17">
        <v>6</v>
      </c>
      <c r="Z10" s="17">
        <v>12</v>
      </c>
      <c r="AA10" s="17">
        <v>9</v>
      </c>
      <c r="AB10" s="32">
        <v>4</v>
      </c>
      <c r="AC10" s="16">
        <v>7</v>
      </c>
      <c r="AD10" s="33">
        <v>4</v>
      </c>
      <c r="AE10" s="33">
        <v>3</v>
      </c>
      <c r="AF10" s="16">
        <v>14</v>
      </c>
      <c r="AG10" s="32">
        <v>4</v>
      </c>
      <c r="AH10" s="32">
        <v>4</v>
      </c>
      <c r="AI10" s="17"/>
      <c r="AJ10" s="17"/>
      <c r="AK10" s="17"/>
      <c r="AL10" s="32">
        <v>4</v>
      </c>
      <c r="AM10" s="17">
        <v>7</v>
      </c>
      <c r="AN10" s="17">
        <v>9</v>
      </c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>
        <v>7</v>
      </c>
      <c r="BN10" s="6">
        <v>15</v>
      </c>
      <c r="BO10" s="6">
        <v>15</v>
      </c>
      <c r="BP10" s="17">
        <v>5</v>
      </c>
    </row>
    <row r="11" spans="1:68" ht="12.75">
      <c r="A11" s="8" t="s">
        <v>44</v>
      </c>
      <c r="B11" s="6" t="s">
        <v>17</v>
      </c>
      <c r="C11" s="5" t="s">
        <v>25</v>
      </c>
      <c r="D11" s="4">
        <f t="shared" si="0"/>
        <v>126</v>
      </c>
      <c r="E11" s="2">
        <f t="shared" si="1"/>
        <v>8</v>
      </c>
      <c r="F11" s="7">
        <f t="shared" si="2"/>
        <v>1</v>
      </c>
      <c r="G11" s="10">
        <f t="shared" si="3"/>
        <v>23</v>
      </c>
      <c r="H11" s="10">
        <f t="shared" si="4"/>
        <v>19</v>
      </c>
      <c r="I11" s="10">
        <f t="shared" si="5"/>
        <v>12</v>
      </c>
      <c r="J11" s="10">
        <f t="shared" si="6"/>
        <v>6</v>
      </c>
      <c r="K11" s="10">
        <f t="shared" si="7"/>
        <v>4</v>
      </c>
      <c r="L11" s="10">
        <f t="shared" si="8"/>
        <v>3</v>
      </c>
      <c r="M11" s="10">
        <f t="shared" si="9"/>
        <v>2</v>
      </c>
      <c r="N11" s="10">
        <f t="shared" si="10"/>
        <v>1</v>
      </c>
      <c r="O11" s="10">
        <f t="shared" si="11"/>
        <v>0</v>
      </c>
      <c r="P11" s="11">
        <f t="shared" si="12"/>
        <v>0</v>
      </c>
      <c r="Q11" s="18">
        <v>19</v>
      </c>
      <c r="R11" s="17">
        <v>23</v>
      </c>
      <c r="S11" s="17">
        <v>12</v>
      </c>
      <c r="T11" s="16">
        <v>6</v>
      </c>
      <c r="U11" s="16"/>
      <c r="V11" s="16"/>
      <c r="W11" s="17"/>
      <c r="X11" s="17"/>
      <c r="Y11" s="17"/>
      <c r="Z11" s="17">
        <v>1</v>
      </c>
      <c r="AA11" s="17">
        <v>3</v>
      </c>
      <c r="AB11" s="17">
        <v>2</v>
      </c>
      <c r="AC11" s="16">
        <v>4</v>
      </c>
      <c r="AD11" s="16"/>
      <c r="AE11" s="16"/>
      <c r="AF11" s="16"/>
      <c r="AG11" s="16"/>
      <c r="AH11" s="16"/>
      <c r="AI11" s="16"/>
      <c r="AJ11" s="16"/>
      <c r="AK11" s="17"/>
      <c r="AL11" s="16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>
        <v>24</v>
      </c>
      <c r="BN11" s="6">
        <v>11</v>
      </c>
      <c r="BO11" s="6">
        <v>11</v>
      </c>
      <c r="BP11" s="17">
        <v>10</v>
      </c>
    </row>
    <row r="12" spans="1:68" ht="12.75">
      <c r="A12" s="8" t="s">
        <v>13</v>
      </c>
      <c r="B12" s="6" t="s">
        <v>48</v>
      </c>
      <c r="C12" s="5" t="s">
        <v>26</v>
      </c>
      <c r="D12" s="4">
        <f t="shared" si="0"/>
        <v>118</v>
      </c>
      <c r="E12" s="2">
        <f t="shared" si="1"/>
        <v>10</v>
      </c>
      <c r="F12" s="7">
        <f t="shared" si="2"/>
        <v>5</v>
      </c>
      <c r="G12" s="10">
        <f t="shared" si="3"/>
        <v>18</v>
      </c>
      <c r="H12" s="10">
        <f t="shared" si="4"/>
        <v>16</v>
      </c>
      <c r="I12" s="10">
        <f t="shared" si="5"/>
        <v>10</v>
      </c>
      <c r="J12" s="10">
        <f t="shared" si="6"/>
        <v>9</v>
      </c>
      <c r="K12" s="10">
        <f t="shared" si="7"/>
        <v>9</v>
      </c>
      <c r="L12" s="10">
        <f t="shared" si="8"/>
        <v>8</v>
      </c>
      <c r="M12" s="10">
        <f t="shared" si="9"/>
        <v>7</v>
      </c>
      <c r="N12" s="10">
        <f t="shared" si="10"/>
        <v>5</v>
      </c>
      <c r="O12" s="10">
        <f t="shared" si="11"/>
        <v>5</v>
      </c>
      <c r="P12" s="11">
        <f t="shared" si="12"/>
        <v>5</v>
      </c>
      <c r="Q12" s="18">
        <v>8</v>
      </c>
      <c r="R12" s="32">
        <v>4</v>
      </c>
      <c r="S12" s="17">
        <v>5</v>
      </c>
      <c r="T12" s="16">
        <v>5</v>
      </c>
      <c r="U12" s="33">
        <v>3</v>
      </c>
      <c r="V12" s="33">
        <v>2</v>
      </c>
      <c r="W12" s="16">
        <v>7</v>
      </c>
      <c r="X12" s="16">
        <v>5</v>
      </c>
      <c r="Y12" s="17">
        <v>16</v>
      </c>
      <c r="Z12" s="17">
        <v>9</v>
      </c>
      <c r="AA12" s="32">
        <v>1</v>
      </c>
      <c r="AB12" s="32">
        <v>1</v>
      </c>
      <c r="AC12" s="33">
        <v>1</v>
      </c>
      <c r="AD12" s="33">
        <v>1</v>
      </c>
      <c r="AE12" s="17"/>
      <c r="AF12" s="17"/>
      <c r="AG12" s="17">
        <v>18</v>
      </c>
      <c r="AH12" s="32">
        <v>2</v>
      </c>
      <c r="AI12" s="32">
        <v>2</v>
      </c>
      <c r="AJ12" s="17">
        <v>10</v>
      </c>
      <c r="AK12" s="17"/>
      <c r="AL12" s="17"/>
      <c r="AM12" s="32">
        <v>4</v>
      </c>
      <c r="AN12" s="17">
        <v>9</v>
      </c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>
        <v>2</v>
      </c>
      <c r="BN12" s="6">
        <v>10</v>
      </c>
      <c r="BO12" s="6">
        <v>10</v>
      </c>
      <c r="BP12" s="17">
        <v>4</v>
      </c>
    </row>
    <row r="13" spans="1:68" ht="12.75">
      <c r="A13" s="12" t="s">
        <v>74</v>
      </c>
      <c r="B13" s="6" t="s">
        <v>20</v>
      </c>
      <c r="C13" s="5" t="s">
        <v>60</v>
      </c>
      <c r="D13" s="4">
        <f t="shared" si="0"/>
        <v>116</v>
      </c>
      <c r="E13" s="2">
        <f t="shared" si="1"/>
        <v>10</v>
      </c>
      <c r="F13" s="7">
        <f t="shared" si="2"/>
        <v>5</v>
      </c>
      <c r="G13" s="10">
        <f t="shared" si="3"/>
        <v>15</v>
      </c>
      <c r="H13" s="10">
        <f t="shared" si="4"/>
        <v>12</v>
      </c>
      <c r="I13" s="10">
        <f t="shared" si="5"/>
        <v>11</v>
      </c>
      <c r="J13" s="10">
        <f t="shared" si="6"/>
        <v>11</v>
      </c>
      <c r="K13" s="10">
        <f t="shared" si="7"/>
        <v>10</v>
      </c>
      <c r="L13" s="10">
        <f t="shared" si="8"/>
        <v>10</v>
      </c>
      <c r="M13" s="10">
        <f t="shared" si="9"/>
        <v>8</v>
      </c>
      <c r="N13" s="10">
        <f t="shared" si="10"/>
        <v>7</v>
      </c>
      <c r="O13" s="10">
        <f t="shared" si="11"/>
        <v>5</v>
      </c>
      <c r="P13" s="11">
        <f t="shared" si="12"/>
        <v>5</v>
      </c>
      <c r="Q13" s="18"/>
      <c r="R13" s="32">
        <v>3</v>
      </c>
      <c r="S13" s="17"/>
      <c r="T13" s="17"/>
      <c r="U13" s="32">
        <v>4</v>
      </c>
      <c r="V13" s="33">
        <v>4</v>
      </c>
      <c r="W13" s="32">
        <v>1</v>
      </c>
      <c r="X13" s="17">
        <v>8</v>
      </c>
      <c r="Y13" s="32">
        <v>3</v>
      </c>
      <c r="Z13" s="17">
        <v>12</v>
      </c>
      <c r="AA13" s="32">
        <v>5</v>
      </c>
      <c r="AB13" s="32">
        <v>5</v>
      </c>
      <c r="AC13" s="33">
        <v>3</v>
      </c>
      <c r="AD13" s="16">
        <v>5</v>
      </c>
      <c r="AE13" s="32">
        <v>4</v>
      </c>
      <c r="AF13" s="17">
        <v>5</v>
      </c>
      <c r="AG13" s="17">
        <v>7</v>
      </c>
      <c r="AH13" s="17">
        <v>11</v>
      </c>
      <c r="AI13" s="17">
        <v>15</v>
      </c>
      <c r="AJ13" s="17">
        <v>10</v>
      </c>
      <c r="AK13" s="17">
        <v>10</v>
      </c>
      <c r="AL13" s="17">
        <v>11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6">
        <v>12</v>
      </c>
      <c r="BO13" s="6">
        <v>10</v>
      </c>
      <c r="BP13" s="6"/>
    </row>
    <row r="14" spans="1:68" ht="12.75">
      <c r="A14" s="8" t="s">
        <v>14</v>
      </c>
      <c r="B14" s="6" t="s">
        <v>18</v>
      </c>
      <c r="C14" s="5" t="s">
        <v>45</v>
      </c>
      <c r="D14" s="4">
        <f t="shared" si="0"/>
        <v>108</v>
      </c>
      <c r="E14" s="2">
        <f t="shared" si="1"/>
        <v>8</v>
      </c>
      <c r="F14" s="7">
        <f t="shared" si="2"/>
        <v>7</v>
      </c>
      <c r="G14" s="10">
        <f t="shared" si="3"/>
        <v>20</v>
      </c>
      <c r="H14" s="10">
        <f t="shared" si="4"/>
        <v>18</v>
      </c>
      <c r="I14" s="10">
        <f t="shared" si="5"/>
        <v>17</v>
      </c>
      <c r="J14" s="10">
        <f t="shared" si="6"/>
        <v>14</v>
      </c>
      <c r="K14" s="10">
        <f t="shared" si="7"/>
        <v>12</v>
      </c>
      <c r="L14" s="10">
        <f t="shared" si="8"/>
        <v>11</v>
      </c>
      <c r="M14" s="10">
        <f t="shared" si="9"/>
        <v>9</v>
      </c>
      <c r="N14" s="10">
        <f t="shared" si="10"/>
        <v>7</v>
      </c>
      <c r="O14" s="10">
        <f t="shared" si="11"/>
        <v>0</v>
      </c>
      <c r="P14" s="11">
        <f t="shared" si="12"/>
        <v>0</v>
      </c>
      <c r="Q14" s="18"/>
      <c r="R14" s="17"/>
      <c r="S14" s="17">
        <v>14</v>
      </c>
      <c r="T14" s="17">
        <v>7</v>
      </c>
      <c r="U14" s="16"/>
      <c r="V14" s="16"/>
      <c r="W14" s="16">
        <v>9</v>
      </c>
      <c r="X14" s="16">
        <v>11</v>
      </c>
      <c r="Y14" s="17"/>
      <c r="Z14" s="17"/>
      <c r="AA14" s="17"/>
      <c r="AB14" s="17"/>
      <c r="AC14" s="16"/>
      <c r="AD14" s="16"/>
      <c r="AE14" s="17"/>
      <c r="AF14" s="16"/>
      <c r="AG14" s="16">
        <v>20</v>
      </c>
      <c r="AH14" s="16">
        <v>18</v>
      </c>
      <c r="AI14" s="17">
        <v>17</v>
      </c>
      <c r="AJ14" s="17">
        <v>12</v>
      </c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6"/>
      <c r="BO14" s="6"/>
      <c r="BP14" s="6"/>
    </row>
    <row r="15" spans="1:68" ht="12.75">
      <c r="A15" s="12" t="s">
        <v>15</v>
      </c>
      <c r="B15" s="17" t="s">
        <v>62</v>
      </c>
      <c r="C15" s="23" t="s">
        <v>64</v>
      </c>
      <c r="D15" s="24">
        <f t="shared" si="0"/>
        <v>104</v>
      </c>
      <c r="E15" s="25">
        <f t="shared" si="1"/>
        <v>10</v>
      </c>
      <c r="F15" s="26">
        <f t="shared" si="2"/>
        <v>4</v>
      </c>
      <c r="G15" s="10">
        <f t="shared" si="3"/>
        <v>19</v>
      </c>
      <c r="H15" s="10">
        <f t="shared" si="4"/>
        <v>18</v>
      </c>
      <c r="I15" s="10">
        <f t="shared" si="5"/>
        <v>16</v>
      </c>
      <c r="J15" s="10">
        <f t="shared" si="6"/>
        <v>11</v>
      </c>
      <c r="K15" s="10">
        <f t="shared" si="7"/>
        <v>8</v>
      </c>
      <c r="L15" s="10">
        <f t="shared" si="8"/>
        <v>5</v>
      </c>
      <c r="M15" s="10">
        <f t="shared" si="9"/>
        <v>5</v>
      </c>
      <c r="N15" s="10">
        <f t="shared" si="10"/>
        <v>5</v>
      </c>
      <c r="O15" s="10">
        <f t="shared" si="11"/>
        <v>5</v>
      </c>
      <c r="P15" s="11">
        <f t="shared" si="12"/>
        <v>4</v>
      </c>
      <c r="Q15" s="18"/>
      <c r="R15" s="17"/>
      <c r="S15" s="17"/>
      <c r="T15" s="17"/>
      <c r="U15" s="17">
        <v>4</v>
      </c>
      <c r="V15" s="17">
        <v>5</v>
      </c>
      <c r="W15" s="17"/>
      <c r="X15" s="17"/>
      <c r="Y15" s="32">
        <v>1</v>
      </c>
      <c r="Z15" s="17">
        <v>5</v>
      </c>
      <c r="AA15" s="17">
        <v>8</v>
      </c>
      <c r="AB15" s="32">
        <v>3</v>
      </c>
      <c r="AC15" s="16">
        <v>16</v>
      </c>
      <c r="AD15" s="16">
        <v>19</v>
      </c>
      <c r="AE15" s="17">
        <v>11</v>
      </c>
      <c r="AF15" s="17">
        <v>18</v>
      </c>
      <c r="AG15" s="17"/>
      <c r="AH15" s="17"/>
      <c r="AI15" s="17"/>
      <c r="AJ15" s="17"/>
      <c r="AK15" s="17">
        <v>5</v>
      </c>
      <c r="AL15" s="17">
        <v>5</v>
      </c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6">
        <v>8</v>
      </c>
      <c r="BO15" s="6"/>
      <c r="BP15" s="6"/>
    </row>
    <row r="16" spans="1:68" ht="12.75">
      <c r="A16" s="8" t="s">
        <v>54</v>
      </c>
      <c r="B16" s="17" t="s">
        <v>22</v>
      </c>
      <c r="C16" s="23" t="s">
        <v>65</v>
      </c>
      <c r="D16" s="24">
        <f t="shared" si="0"/>
        <v>82</v>
      </c>
      <c r="E16" s="25">
        <f t="shared" si="1"/>
        <v>10</v>
      </c>
      <c r="F16" s="26">
        <f t="shared" si="2"/>
        <v>3</v>
      </c>
      <c r="G16" s="10">
        <f t="shared" si="3"/>
        <v>14</v>
      </c>
      <c r="H16" s="10">
        <f t="shared" si="4"/>
        <v>13</v>
      </c>
      <c r="I16" s="10">
        <f t="shared" si="5"/>
        <v>10</v>
      </c>
      <c r="J16" s="10">
        <f t="shared" si="6"/>
        <v>9</v>
      </c>
      <c r="K16" s="10">
        <f t="shared" si="7"/>
        <v>7</v>
      </c>
      <c r="L16" s="10">
        <f t="shared" si="8"/>
        <v>7</v>
      </c>
      <c r="M16" s="10">
        <f t="shared" si="9"/>
        <v>7</v>
      </c>
      <c r="N16" s="10">
        <f t="shared" si="10"/>
        <v>5</v>
      </c>
      <c r="O16" s="10">
        <f t="shared" si="11"/>
        <v>4</v>
      </c>
      <c r="P16" s="11">
        <f t="shared" si="12"/>
        <v>3</v>
      </c>
      <c r="Q16" s="18"/>
      <c r="R16" s="17"/>
      <c r="S16" s="17"/>
      <c r="T16" s="17"/>
      <c r="U16" s="17">
        <v>13</v>
      </c>
      <c r="V16" s="17">
        <v>14</v>
      </c>
      <c r="W16" s="17"/>
      <c r="X16" s="17"/>
      <c r="Y16" s="17">
        <v>5</v>
      </c>
      <c r="Z16" s="17">
        <v>7</v>
      </c>
      <c r="AA16" s="17">
        <v>9</v>
      </c>
      <c r="AB16" s="17">
        <v>10</v>
      </c>
      <c r="AC16" s="16">
        <v>3</v>
      </c>
      <c r="AD16" s="16">
        <v>7</v>
      </c>
      <c r="AE16" s="17">
        <v>7</v>
      </c>
      <c r="AF16" s="17">
        <v>4</v>
      </c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>
        <v>3</v>
      </c>
      <c r="BN16" s="6"/>
      <c r="BO16" s="6"/>
      <c r="BP16" s="6"/>
    </row>
    <row r="17" spans="1:68" ht="12.75">
      <c r="A17" s="8" t="s">
        <v>42</v>
      </c>
      <c r="B17" s="6" t="s">
        <v>22</v>
      </c>
      <c r="C17" s="5" t="s">
        <v>49</v>
      </c>
      <c r="D17" s="4">
        <f t="shared" si="0"/>
        <v>81</v>
      </c>
      <c r="E17" s="2">
        <f t="shared" si="1"/>
        <v>10</v>
      </c>
      <c r="F17" s="7">
        <f t="shared" si="2"/>
        <v>4</v>
      </c>
      <c r="G17" s="10">
        <f t="shared" si="3"/>
        <v>12</v>
      </c>
      <c r="H17" s="10">
        <f t="shared" si="4"/>
        <v>12</v>
      </c>
      <c r="I17" s="10">
        <f t="shared" si="5"/>
        <v>10</v>
      </c>
      <c r="J17" s="10">
        <f t="shared" si="6"/>
        <v>9</v>
      </c>
      <c r="K17" s="10">
        <f t="shared" si="7"/>
        <v>9</v>
      </c>
      <c r="L17" s="10">
        <f t="shared" si="8"/>
        <v>8</v>
      </c>
      <c r="M17" s="10">
        <f t="shared" si="9"/>
        <v>6</v>
      </c>
      <c r="N17" s="10">
        <f t="shared" si="10"/>
        <v>6</v>
      </c>
      <c r="O17" s="10">
        <f t="shared" si="11"/>
        <v>5</v>
      </c>
      <c r="P17" s="11">
        <f t="shared" si="12"/>
        <v>4</v>
      </c>
      <c r="Q17" s="18">
        <v>6</v>
      </c>
      <c r="R17" s="17">
        <v>12</v>
      </c>
      <c r="S17" s="17">
        <v>10</v>
      </c>
      <c r="T17" s="32">
        <v>4</v>
      </c>
      <c r="U17" s="17"/>
      <c r="V17" s="17"/>
      <c r="W17" s="17"/>
      <c r="X17" s="17"/>
      <c r="Y17" s="17">
        <v>9</v>
      </c>
      <c r="Z17" s="17">
        <v>6</v>
      </c>
      <c r="AA17" s="32">
        <v>3</v>
      </c>
      <c r="AB17" s="32">
        <v>3</v>
      </c>
      <c r="AC17" s="33">
        <v>2</v>
      </c>
      <c r="AD17" s="16">
        <v>5</v>
      </c>
      <c r="AE17" s="17">
        <v>4</v>
      </c>
      <c r="AF17" s="32">
        <v>2</v>
      </c>
      <c r="AG17" s="17"/>
      <c r="AH17" s="17"/>
      <c r="AI17" s="32">
        <v>3</v>
      </c>
      <c r="AJ17" s="17">
        <v>8</v>
      </c>
      <c r="AK17" s="17"/>
      <c r="AL17" s="17"/>
      <c r="AM17" s="17">
        <v>9</v>
      </c>
      <c r="AN17" s="17">
        <v>12</v>
      </c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6"/>
      <c r="BO17" s="6"/>
      <c r="BP17" s="17"/>
    </row>
    <row r="18" spans="1:68" ht="12.75">
      <c r="A18" s="8"/>
      <c r="B18" s="6" t="s">
        <v>20</v>
      </c>
      <c r="C18" s="5" t="s">
        <v>38</v>
      </c>
      <c r="D18" s="4">
        <f t="shared" si="0"/>
        <v>81</v>
      </c>
      <c r="E18" s="2">
        <f t="shared" si="1"/>
        <v>10</v>
      </c>
      <c r="F18" s="7">
        <f t="shared" si="2"/>
        <v>4</v>
      </c>
      <c r="G18" s="10">
        <f t="shared" si="3"/>
        <v>11</v>
      </c>
      <c r="H18" s="10">
        <f t="shared" si="4"/>
        <v>9</v>
      </c>
      <c r="I18" s="10">
        <f t="shared" si="5"/>
        <v>9</v>
      </c>
      <c r="J18" s="10">
        <f t="shared" si="6"/>
        <v>7</v>
      </c>
      <c r="K18" s="10">
        <f t="shared" si="7"/>
        <v>7</v>
      </c>
      <c r="L18" s="10">
        <f t="shared" si="8"/>
        <v>7</v>
      </c>
      <c r="M18" s="10">
        <f t="shared" si="9"/>
        <v>5</v>
      </c>
      <c r="N18" s="10">
        <f t="shared" si="10"/>
        <v>5</v>
      </c>
      <c r="O18" s="10">
        <f t="shared" si="11"/>
        <v>5</v>
      </c>
      <c r="P18" s="11">
        <f t="shared" si="12"/>
        <v>4</v>
      </c>
      <c r="Q18" s="34">
        <v>1</v>
      </c>
      <c r="R18" s="17"/>
      <c r="S18" s="32">
        <v>3</v>
      </c>
      <c r="T18" s="32">
        <v>4</v>
      </c>
      <c r="U18" s="32">
        <v>1</v>
      </c>
      <c r="V18" s="17">
        <v>5</v>
      </c>
      <c r="W18" s="17">
        <v>9</v>
      </c>
      <c r="X18" s="17">
        <v>7</v>
      </c>
      <c r="Y18" s="17">
        <v>5</v>
      </c>
      <c r="Z18" s="17">
        <v>5</v>
      </c>
      <c r="AA18" s="32">
        <v>2</v>
      </c>
      <c r="AB18" s="17">
        <v>7</v>
      </c>
      <c r="AC18" s="33">
        <v>1</v>
      </c>
      <c r="AD18" s="16">
        <v>4</v>
      </c>
      <c r="AE18" s="32">
        <v>3</v>
      </c>
      <c r="AF18" s="32">
        <v>2</v>
      </c>
      <c r="AG18" s="17"/>
      <c r="AH18" s="32">
        <v>3</v>
      </c>
      <c r="AI18" s="17">
        <v>11</v>
      </c>
      <c r="AJ18" s="17">
        <v>9</v>
      </c>
      <c r="AK18" s="32">
        <v>3</v>
      </c>
      <c r="AL18" s="17">
        <v>7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>
        <v>2</v>
      </c>
      <c r="BN18" s="6">
        <v>5</v>
      </c>
      <c r="BO18" s="6">
        <v>5</v>
      </c>
      <c r="BP18" s="6"/>
    </row>
    <row r="19" spans="1:68" ht="12.75">
      <c r="A19" s="8" t="s">
        <v>37</v>
      </c>
      <c r="B19" s="6" t="s">
        <v>18</v>
      </c>
      <c r="C19" s="5" t="s">
        <v>31</v>
      </c>
      <c r="D19" s="4">
        <f t="shared" si="0"/>
        <v>75</v>
      </c>
      <c r="E19" s="2">
        <f t="shared" si="1"/>
        <v>10</v>
      </c>
      <c r="F19" s="7">
        <f t="shared" si="2"/>
        <v>4</v>
      </c>
      <c r="G19" s="10">
        <f t="shared" si="3"/>
        <v>12</v>
      </c>
      <c r="H19" s="10">
        <f t="shared" si="4"/>
        <v>9</v>
      </c>
      <c r="I19" s="10">
        <f t="shared" si="5"/>
        <v>9</v>
      </c>
      <c r="J19" s="10">
        <f t="shared" si="6"/>
        <v>8</v>
      </c>
      <c r="K19" s="10">
        <f t="shared" si="7"/>
        <v>8</v>
      </c>
      <c r="L19" s="10">
        <f t="shared" si="8"/>
        <v>7</v>
      </c>
      <c r="M19" s="10">
        <f t="shared" si="9"/>
        <v>6</v>
      </c>
      <c r="N19" s="10">
        <f t="shared" si="10"/>
        <v>6</v>
      </c>
      <c r="O19" s="10">
        <f t="shared" si="11"/>
        <v>6</v>
      </c>
      <c r="P19" s="11">
        <f t="shared" si="12"/>
        <v>4</v>
      </c>
      <c r="Q19" s="18">
        <v>7</v>
      </c>
      <c r="R19" s="17"/>
      <c r="S19" s="32">
        <v>4</v>
      </c>
      <c r="T19" s="16">
        <v>6</v>
      </c>
      <c r="U19" s="16"/>
      <c r="V19" s="16"/>
      <c r="W19" s="16">
        <v>4</v>
      </c>
      <c r="X19" s="16">
        <v>6</v>
      </c>
      <c r="Y19" s="17"/>
      <c r="Z19" s="17"/>
      <c r="AA19" s="17"/>
      <c r="AB19" s="17"/>
      <c r="AC19" s="16"/>
      <c r="AD19" s="16"/>
      <c r="AE19" s="17"/>
      <c r="AF19" s="16"/>
      <c r="AG19" s="16">
        <v>9</v>
      </c>
      <c r="AH19" s="33">
        <v>3</v>
      </c>
      <c r="AI19" s="17">
        <v>12</v>
      </c>
      <c r="AJ19" s="17">
        <v>8</v>
      </c>
      <c r="AK19" s="17">
        <v>8</v>
      </c>
      <c r="AL19" s="32">
        <v>1</v>
      </c>
      <c r="AM19" s="17">
        <v>6</v>
      </c>
      <c r="AN19" s="17">
        <v>9</v>
      </c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6"/>
      <c r="BO19" s="6"/>
      <c r="BP19" s="6"/>
    </row>
    <row r="20" spans="1:68" ht="12.75">
      <c r="A20" s="8" t="s">
        <v>16</v>
      </c>
      <c r="B20" s="6" t="s">
        <v>20</v>
      </c>
      <c r="C20" s="5" t="s">
        <v>43</v>
      </c>
      <c r="D20" s="4">
        <f t="shared" si="0"/>
        <v>59</v>
      </c>
      <c r="E20" s="27">
        <f t="shared" si="1"/>
        <v>10</v>
      </c>
      <c r="F20" s="28">
        <f t="shared" si="2"/>
        <v>3</v>
      </c>
      <c r="G20" s="10">
        <f t="shared" si="3"/>
        <v>10</v>
      </c>
      <c r="H20" s="10">
        <f t="shared" si="4"/>
        <v>8</v>
      </c>
      <c r="I20" s="10">
        <f t="shared" si="5"/>
        <v>7</v>
      </c>
      <c r="J20" s="10">
        <f t="shared" si="6"/>
        <v>7</v>
      </c>
      <c r="K20" s="10">
        <f t="shared" si="7"/>
        <v>7</v>
      </c>
      <c r="L20" s="10">
        <f t="shared" si="8"/>
        <v>6</v>
      </c>
      <c r="M20" s="10">
        <f t="shared" si="9"/>
        <v>4</v>
      </c>
      <c r="N20" s="10">
        <f t="shared" si="10"/>
        <v>4</v>
      </c>
      <c r="O20" s="10">
        <f t="shared" si="11"/>
        <v>3</v>
      </c>
      <c r="P20" s="11">
        <f t="shared" si="12"/>
        <v>3</v>
      </c>
      <c r="Q20" s="18">
        <v>4</v>
      </c>
      <c r="R20" s="17">
        <v>3</v>
      </c>
      <c r="S20" s="32">
        <v>2</v>
      </c>
      <c r="T20" s="33">
        <v>1</v>
      </c>
      <c r="U20" s="16"/>
      <c r="V20" s="16"/>
      <c r="W20" s="16"/>
      <c r="X20" s="16"/>
      <c r="Y20" s="17">
        <v>7</v>
      </c>
      <c r="Z20" s="32">
        <v>2</v>
      </c>
      <c r="AA20" s="16">
        <v>8</v>
      </c>
      <c r="AB20" s="16">
        <v>10</v>
      </c>
      <c r="AC20" s="33">
        <v>2</v>
      </c>
      <c r="AD20" s="16">
        <v>3</v>
      </c>
      <c r="AE20" s="16">
        <v>7</v>
      </c>
      <c r="AF20" s="16">
        <v>4</v>
      </c>
      <c r="AG20" s="16"/>
      <c r="AH20" s="16"/>
      <c r="AI20" s="16">
        <v>6</v>
      </c>
      <c r="AJ20" s="17">
        <v>7</v>
      </c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6"/>
      <c r="BO20" s="6"/>
      <c r="BP20" s="6"/>
    </row>
    <row r="21" spans="1:68" ht="12.75">
      <c r="A21" s="12" t="s">
        <v>75</v>
      </c>
      <c r="B21" s="6" t="s">
        <v>48</v>
      </c>
      <c r="C21" s="5" t="s">
        <v>39</v>
      </c>
      <c r="D21" s="4">
        <f t="shared" si="0"/>
        <v>36</v>
      </c>
      <c r="E21" s="2">
        <f t="shared" si="1"/>
        <v>10</v>
      </c>
      <c r="F21" s="7">
        <f t="shared" si="2"/>
        <v>3</v>
      </c>
      <c r="G21" s="10">
        <f t="shared" si="3"/>
        <v>5</v>
      </c>
      <c r="H21" s="10">
        <f t="shared" si="4"/>
        <v>5</v>
      </c>
      <c r="I21" s="10">
        <f t="shared" si="5"/>
        <v>4</v>
      </c>
      <c r="J21" s="10">
        <f t="shared" si="6"/>
        <v>4</v>
      </c>
      <c r="K21" s="10">
        <f t="shared" si="7"/>
        <v>3</v>
      </c>
      <c r="L21" s="10">
        <f t="shared" si="8"/>
        <v>3</v>
      </c>
      <c r="M21" s="10">
        <f t="shared" si="9"/>
        <v>3</v>
      </c>
      <c r="N21" s="10">
        <f t="shared" si="10"/>
        <v>3</v>
      </c>
      <c r="O21" s="10">
        <f t="shared" si="11"/>
        <v>3</v>
      </c>
      <c r="P21" s="11">
        <f t="shared" si="12"/>
        <v>3</v>
      </c>
      <c r="Q21" s="34">
        <v>2</v>
      </c>
      <c r="R21" s="32">
        <v>1</v>
      </c>
      <c r="S21" s="17">
        <v>5</v>
      </c>
      <c r="T21" s="16"/>
      <c r="U21" s="16"/>
      <c r="V21" s="16"/>
      <c r="W21" s="16">
        <v>4</v>
      </c>
      <c r="X21" s="16"/>
      <c r="Y21" s="33">
        <v>1</v>
      </c>
      <c r="Z21" s="16"/>
      <c r="AA21" s="33">
        <v>2</v>
      </c>
      <c r="AB21" s="16">
        <v>3</v>
      </c>
      <c r="AC21" s="16">
        <v>3</v>
      </c>
      <c r="AD21" s="16">
        <v>3</v>
      </c>
      <c r="AE21" s="17">
        <v>3</v>
      </c>
      <c r="AF21" s="17">
        <v>3</v>
      </c>
      <c r="AG21" s="16">
        <v>4</v>
      </c>
      <c r="AH21" s="16">
        <v>3</v>
      </c>
      <c r="AI21" s="17">
        <v>5</v>
      </c>
      <c r="AJ21" s="32">
        <v>1</v>
      </c>
      <c r="AK21" s="17"/>
      <c r="AL21" s="17"/>
      <c r="AM21" s="17"/>
      <c r="AN21" s="32">
        <v>2</v>
      </c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6"/>
      <c r="BO21" s="6"/>
      <c r="BP21" s="6"/>
    </row>
    <row r="22" spans="1:68" ht="12.75">
      <c r="A22" s="22"/>
      <c r="B22" s="17" t="s">
        <v>62</v>
      </c>
      <c r="C22" s="23" t="s">
        <v>63</v>
      </c>
      <c r="D22" s="24">
        <f t="shared" si="0"/>
        <v>36</v>
      </c>
      <c r="E22" s="25">
        <f t="shared" si="1"/>
        <v>10</v>
      </c>
      <c r="F22" s="26">
        <f t="shared" si="2"/>
        <v>1</v>
      </c>
      <c r="G22" s="10">
        <f t="shared" si="3"/>
        <v>5</v>
      </c>
      <c r="H22" s="10">
        <f t="shared" si="4"/>
        <v>5</v>
      </c>
      <c r="I22" s="10">
        <f t="shared" si="5"/>
        <v>4</v>
      </c>
      <c r="J22" s="10">
        <f t="shared" si="6"/>
        <v>4</v>
      </c>
      <c r="K22" s="10">
        <f t="shared" si="7"/>
        <v>4</v>
      </c>
      <c r="L22" s="10">
        <f t="shared" si="8"/>
        <v>4</v>
      </c>
      <c r="M22" s="10">
        <f t="shared" si="9"/>
        <v>3</v>
      </c>
      <c r="N22" s="10">
        <f t="shared" si="10"/>
        <v>3</v>
      </c>
      <c r="O22" s="10">
        <f t="shared" si="11"/>
        <v>3</v>
      </c>
      <c r="P22" s="11">
        <f t="shared" si="12"/>
        <v>1</v>
      </c>
      <c r="Q22" s="18"/>
      <c r="R22" s="17"/>
      <c r="S22" s="17"/>
      <c r="T22" s="17">
        <v>5</v>
      </c>
      <c r="U22" s="17">
        <v>3</v>
      </c>
      <c r="V22" s="17">
        <v>3</v>
      </c>
      <c r="W22" s="17"/>
      <c r="X22" s="17"/>
      <c r="Y22" s="17">
        <v>4</v>
      </c>
      <c r="Z22" s="17">
        <v>3</v>
      </c>
      <c r="AA22" s="17"/>
      <c r="AB22" s="17">
        <v>4</v>
      </c>
      <c r="AC22" s="16">
        <v>5</v>
      </c>
      <c r="AD22" s="16">
        <v>4</v>
      </c>
      <c r="AE22" s="32">
        <v>1</v>
      </c>
      <c r="AF22" s="17"/>
      <c r="AG22" s="17"/>
      <c r="AH22" s="17"/>
      <c r="AI22" s="17"/>
      <c r="AJ22" s="17"/>
      <c r="AK22" s="17"/>
      <c r="AL22" s="17"/>
      <c r="AM22" s="17">
        <v>1</v>
      </c>
      <c r="AN22" s="17">
        <v>4</v>
      </c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6"/>
      <c r="BO22" s="6"/>
      <c r="BP22" s="17"/>
    </row>
    <row r="23" spans="1:68" ht="12.75">
      <c r="A23" s="22" t="s">
        <v>55</v>
      </c>
      <c r="B23" s="6" t="s">
        <v>48</v>
      </c>
      <c r="C23" s="5" t="s">
        <v>56</v>
      </c>
      <c r="D23" s="4">
        <f t="shared" si="0"/>
        <v>33</v>
      </c>
      <c r="E23" s="2">
        <f t="shared" si="1"/>
        <v>6</v>
      </c>
      <c r="F23" s="7">
        <f t="shared" si="2"/>
        <v>3</v>
      </c>
      <c r="G23" s="10">
        <f t="shared" si="3"/>
        <v>7</v>
      </c>
      <c r="H23" s="10">
        <f t="shared" si="4"/>
        <v>7</v>
      </c>
      <c r="I23" s="10">
        <f t="shared" si="5"/>
        <v>7</v>
      </c>
      <c r="J23" s="10">
        <f t="shared" si="6"/>
        <v>5</v>
      </c>
      <c r="K23" s="10">
        <f t="shared" si="7"/>
        <v>4</v>
      </c>
      <c r="L23" s="10">
        <f t="shared" si="8"/>
        <v>3</v>
      </c>
      <c r="M23" s="10">
        <f t="shared" si="9"/>
        <v>0</v>
      </c>
      <c r="N23" s="10">
        <f t="shared" si="10"/>
        <v>0</v>
      </c>
      <c r="O23" s="10">
        <f t="shared" si="11"/>
        <v>0</v>
      </c>
      <c r="P23" s="11">
        <f t="shared" si="12"/>
        <v>0</v>
      </c>
      <c r="Q23" s="18">
        <v>5</v>
      </c>
      <c r="R23" s="17">
        <v>7</v>
      </c>
      <c r="S23" s="17"/>
      <c r="T23" s="17">
        <v>7</v>
      </c>
      <c r="U23" s="17"/>
      <c r="V23" s="16"/>
      <c r="W23" s="16">
        <v>3</v>
      </c>
      <c r="X23" s="16">
        <v>4</v>
      </c>
      <c r="Y23" s="17"/>
      <c r="Z23" s="17"/>
      <c r="AA23" s="17"/>
      <c r="AB23" s="17"/>
      <c r="AC23" s="16"/>
      <c r="AD23" s="16"/>
      <c r="AE23" s="17"/>
      <c r="AF23" s="17"/>
      <c r="AG23" s="17"/>
      <c r="AH23" s="17"/>
      <c r="AI23" s="17"/>
      <c r="AJ23" s="17"/>
      <c r="AK23" s="17"/>
      <c r="AL23" s="17"/>
      <c r="AM23" s="17">
        <v>7</v>
      </c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6"/>
      <c r="BO23" s="6"/>
      <c r="BP23" s="6"/>
    </row>
    <row r="24" spans="1:68" ht="12.75">
      <c r="A24" s="22" t="s">
        <v>76</v>
      </c>
      <c r="B24" s="17" t="s">
        <v>18</v>
      </c>
      <c r="C24" s="23" t="s">
        <v>40</v>
      </c>
      <c r="D24" s="24">
        <f t="shared" si="0"/>
        <v>28</v>
      </c>
      <c r="E24" s="25">
        <f t="shared" si="1"/>
        <v>3</v>
      </c>
      <c r="F24" s="26">
        <f t="shared" si="2"/>
        <v>4</v>
      </c>
      <c r="G24" s="10">
        <f t="shared" si="3"/>
        <v>14</v>
      </c>
      <c r="H24" s="10">
        <f t="shared" si="4"/>
        <v>10</v>
      </c>
      <c r="I24" s="10">
        <f t="shared" si="5"/>
        <v>4</v>
      </c>
      <c r="J24" s="10">
        <f t="shared" si="6"/>
        <v>0</v>
      </c>
      <c r="K24" s="10">
        <f t="shared" si="7"/>
        <v>0</v>
      </c>
      <c r="L24" s="10">
        <f t="shared" si="8"/>
        <v>0</v>
      </c>
      <c r="M24" s="10">
        <f t="shared" si="9"/>
        <v>0</v>
      </c>
      <c r="N24" s="10">
        <f t="shared" si="10"/>
        <v>0</v>
      </c>
      <c r="O24" s="10">
        <f t="shared" si="11"/>
        <v>0</v>
      </c>
      <c r="P24" s="11">
        <f t="shared" si="12"/>
        <v>0</v>
      </c>
      <c r="Q24" s="18"/>
      <c r="R24" s="17"/>
      <c r="S24" s="17"/>
      <c r="T24" s="17">
        <v>4</v>
      </c>
      <c r="U24" s="17"/>
      <c r="V24" s="16"/>
      <c r="W24" s="16">
        <v>14</v>
      </c>
      <c r="X24" s="16">
        <v>10</v>
      </c>
      <c r="Y24" s="16"/>
      <c r="Z24" s="16"/>
      <c r="AA24" s="17"/>
      <c r="AB24" s="17"/>
      <c r="AC24" s="16"/>
      <c r="AD24" s="16"/>
      <c r="AE24" s="17"/>
      <c r="AF24" s="17"/>
      <c r="AG24" s="16"/>
      <c r="AH24" s="16"/>
      <c r="AI24" s="17"/>
      <c r="AJ24" s="17"/>
      <c r="AK24" s="16"/>
      <c r="AL24" s="16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6"/>
      <c r="BO24" s="6"/>
      <c r="BP24" s="6"/>
    </row>
    <row r="25" spans="1:68" ht="12.75">
      <c r="A25" s="22" t="s">
        <v>50</v>
      </c>
      <c r="B25" s="6" t="s">
        <v>22</v>
      </c>
      <c r="C25" s="5" t="s">
        <v>23</v>
      </c>
      <c r="D25" s="4">
        <f t="shared" si="0"/>
        <v>25</v>
      </c>
      <c r="E25" s="2">
        <f t="shared" si="1"/>
        <v>4</v>
      </c>
      <c r="F25" s="7">
        <f t="shared" si="2"/>
        <v>4</v>
      </c>
      <c r="G25" s="10">
        <f t="shared" si="3"/>
        <v>8</v>
      </c>
      <c r="H25" s="10">
        <f t="shared" si="4"/>
        <v>7</v>
      </c>
      <c r="I25" s="10">
        <f t="shared" si="5"/>
        <v>6</v>
      </c>
      <c r="J25" s="10">
        <f t="shared" si="6"/>
        <v>4</v>
      </c>
      <c r="K25" s="10">
        <f t="shared" si="7"/>
        <v>0</v>
      </c>
      <c r="L25" s="10">
        <f t="shared" si="8"/>
        <v>0</v>
      </c>
      <c r="M25" s="10">
        <f t="shared" si="9"/>
        <v>0</v>
      </c>
      <c r="N25" s="10">
        <f t="shared" si="10"/>
        <v>0</v>
      </c>
      <c r="O25" s="10">
        <f t="shared" si="11"/>
        <v>0</v>
      </c>
      <c r="P25" s="11">
        <f t="shared" si="12"/>
        <v>0</v>
      </c>
      <c r="Q25" s="18"/>
      <c r="R25" s="17"/>
      <c r="S25" s="17">
        <v>4</v>
      </c>
      <c r="T25" s="17">
        <v>7</v>
      </c>
      <c r="U25" s="16">
        <v>8</v>
      </c>
      <c r="V25" s="16">
        <v>6</v>
      </c>
      <c r="W25" s="16"/>
      <c r="X25" s="16"/>
      <c r="Y25" s="16"/>
      <c r="Z25" s="16"/>
      <c r="AA25" s="17"/>
      <c r="AB25" s="17"/>
      <c r="AC25" s="16"/>
      <c r="AD25" s="16"/>
      <c r="AE25" s="16"/>
      <c r="AF25" s="16"/>
      <c r="AG25" s="16"/>
      <c r="AH25" s="16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6"/>
      <c r="BO25" s="6"/>
      <c r="BP25" s="6"/>
    </row>
    <row r="26" spans="1:68" ht="12.75">
      <c r="A26" s="12" t="s">
        <v>52</v>
      </c>
      <c r="B26" s="17" t="s">
        <v>62</v>
      </c>
      <c r="C26" s="23" t="s">
        <v>68</v>
      </c>
      <c r="D26" s="24">
        <f t="shared" si="0"/>
        <v>24</v>
      </c>
      <c r="E26" s="25">
        <f t="shared" si="1"/>
        <v>6</v>
      </c>
      <c r="F26" s="26">
        <f t="shared" si="2"/>
        <v>1</v>
      </c>
      <c r="G26" s="10">
        <f t="shared" si="3"/>
        <v>7</v>
      </c>
      <c r="H26" s="10">
        <f t="shared" si="4"/>
        <v>5</v>
      </c>
      <c r="I26" s="10">
        <f t="shared" si="5"/>
        <v>5</v>
      </c>
      <c r="J26" s="10">
        <f t="shared" si="6"/>
        <v>3</v>
      </c>
      <c r="K26" s="10">
        <f t="shared" si="7"/>
        <v>3</v>
      </c>
      <c r="L26" s="10">
        <f t="shared" si="8"/>
        <v>1</v>
      </c>
      <c r="M26" s="10">
        <f t="shared" si="9"/>
        <v>0</v>
      </c>
      <c r="N26" s="10">
        <f t="shared" si="10"/>
        <v>0</v>
      </c>
      <c r="O26" s="10">
        <f t="shared" si="11"/>
        <v>0</v>
      </c>
      <c r="P26" s="11">
        <f t="shared" si="12"/>
        <v>0</v>
      </c>
      <c r="Q26" s="18"/>
      <c r="R26" s="17"/>
      <c r="S26" s="17">
        <v>1</v>
      </c>
      <c r="T26" s="17"/>
      <c r="U26" s="17">
        <v>7</v>
      </c>
      <c r="V26" s="17">
        <v>3</v>
      </c>
      <c r="W26" s="17"/>
      <c r="X26" s="17"/>
      <c r="Y26" s="17"/>
      <c r="Z26" s="17"/>
      <c r="AA26" s="17">
        <v>5</v>
      </c>
      <c r="AB26" s="17">
        <v>3</v>
      </c>
      <c r="AC26" s="16">
        <v>5</v>
      </c>
      <c r="AD26" s="16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6"/>
      <c r="BO26" s="6"/>
      <c r="BP26" s="17"/>
    </row>
    <row r="27" spans="1:68" ht="12.75">
      <c r="A27" s="12" t="s">
        <v>59</v>
      </c>
      <c r="B27" s="17" t="s">
        <v>62</v>
      </c>
      <c r="C27" s="23" t="s">
        <v>72</v>
      </c>
      <c r="D27" s="24">
        <f t="shared" si="0"/>
        <v>21</v>
      </c>
      <c r="E27" s="25">
        <f t="shared" si="1"/>
        <v>4</v>
      </c>
      <c r="F27" s="26">
        <f t="shared" si="2"/>
        <v>3</v>
      </c>
      <c r="G27" s="10">
        <f t="shared" si="3"/>
        <v>7</v>
      </c>
      <c r="H27" s="10">
        <f t="shared" si="4"/>
        <v>7</v>
      </c>
      <c r="I27" s="10">
        <f t="shared" si="5"/>
        <v>4</v>
      </c>
      <c r="J27" s="10">
        <f t="shared" si="6"/>
        <v>3</v>
      </c>
      <c r="K27" s="10">
        <f t="shared" si="7"/>
        <v>0</v>
      </c>
      <c r="L27" s="10">
        <f t="shared" si="8"/>
        <v>0</v>
      </c>
      <c r="M27" s="10">
        <f t="shared" si="9"/>
        <v>0</v>
      </c>
      <c r="N27" s="10">
        <f t="shared" si="10"/>
        <v>0</v>
      </c>
      <c r="O27" s="10">
        <f t="shared" si="11"/>
        <v>0</v>
      </c>
      <c r="P27" s="11">
        <f t="shared" si="12"/>
        <v>0</v>
      </c>
      <c r="Q27" s="18"/>
      <c r="R27" s="17"/>
      <c r="S27" s="17"/>
      <c r="T27" s="17"/>
      <c r="U27" s="17">
        <v>3</v>
      </c>
      <c r="V27" s="17">
        <v>4</v>
      </c>
      <c r="W27" s="17"/>
      <c r="X27" s="17"/>
      <c r="Y27" s="17"/>
      <c r="Z27" s="17"/>
      <c r="AA27" s="17">
        <v>7</v>
      </c>
      <c r="AB27" s="17">
        <v>7</v>
      </c>
      <c r="AC27" s="16"/>
      <c r="AD27" s="16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6"/>
      <c r="BO27" s="6"/>
      <c r="BP27" s="6"/>
    </row>
    <row r="28" spans="1:68" ht="12.75">
      <c r="A28" s="12" t="s">
        <v>61</v>
      </c>
      <c r="B28" s="6" t="s">
        <v>48</v>
      </c>
      <c r="C28" s="5" t="s">
        <v>51</v>
      </c>
      <c r="D28" s="4">
        <f t="shared" si="0"/>
        <v>17</v>
      </c>
      <c r="E28" s="27">
        <f t="shared" si="1"/>
        <v>3</v>
      </c>
      <c r="F28" s="28">
        <f t="shared" si="2"/>
        <v>5</v>
      </c>
      <c r="G28" s="10">
        <f t="shared" si="3"/>
        <v>7</v>
      </c>
      <c r="H28" s="10">
        <f t="shared" si="4"/>
        <v>5</v>
      </c>
      <c r="I28" s="10">
        <f t="shared" si="5"/>
        <v>5</v>
      </c>
      <c r="J28" s="10">
        <f t="shared" si="6"/>
        <v>0</v>
      </c>
      <c r="K28" s="10">
        <f t="shared" si="7"/>
        <v>0</v>
      </c>
      <c r="L28" s="10">
        <f t="shared" si="8"/>
        <v>0</v>
      </c>
      <c r="M28" s="10">
        <f t="shared" si="9"/>
        <v>0</v>
      </c>
      <c r="N28" s="10">
        <f t="shared" si="10"/>
        <v>0</v>
      </c>
      <c r="O28" s="10">
        <f t="shared" si="11"/>
        <v>0</v>
      </c>
      <c r="P28" s="11">
        <f t="shared" si="12"/>
        <v>0</v>
      </c>
      <c r="Q28" s="18"/>
      <c r="R28" s="17"/>
      <c r="S28" s="17">
        <v>5</v>
      </c>
      <c r="T28" s="17">
        <v>7</v>
      </c>
      <c r="U28" s="17"/>
      <c r="V28" s="17"/>
      <c r="W28" s="17">
        <v>5</v>
      </c>
      <c r="X28" s="17"/>
      <c r="Y28" s="17"/>
      <c r="Z28" s="17"/>
      <c r="AA28" s="17"/>
      <c r="AB28" s="17"/>
      <c r="AC28" s="16"/>
      <c r="AD28" s="16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6"/>
      <c r="BO28" s="6"/>
      <c r="BP28" s="6"/>
    </row>
    <row r="29" spans="1:68" ht="12.75">
      <c r="A29" s="22" t="s">
        <v>77</v>
      </c>
      <c r="B29" s="17" t="s">
        <v>17</v>
      </c>
      <c r="C29" s="23" t="s">
        <v>73</v>
      </c>
      <c r="D29" s="4">
        <f t="shared" si="0"/>
        <v>10</v>
      </c>
      <c r="E29" s="27">
        <f t="shared" si="1"/>
        <v>4</v>
      </c>
      <c r="F29" s="28">
        <f t="shared" si="2"/>
        <v>1</v>
      </c>
      <c r="G29" s="10">
        <f t="shared" si="3"/>
        <v>2</v>
      </c>
      <c r="H29" s="10">
        <f t="shared" si="4"/>
        <v>2</v>
      </c>
      <c r="I29" s="10">
        <f t="shared" si="5"/>
        <v>1</v>
      </c>
      <c r="J29" s="10">
        <f t="shared" si="6"/>
        <v>1</v>
      </c>
      <c r="K29" s="10">
        <f t="shared" si="7"/>
        <v>0</v>
      </c>
      <c r="L29" s="10">
        <f t="shared" si="8"/>
        <v>0</v>
      </c>
      <c r="M29" s="10">
        <f t="shared" si="9"/>
        <v>0</v>
      </c>
      <c r="N29" s="10">
        <f t="shared" si="10"/>
        <v>0</v>
      </c>
      <c r="O29" s="10">
        <f t="shared" si="11"/>
        <v>0</v>
      </c>
      <c r="P29" s="11">
        <f t="shared" si="12"/>
        <v>0</v>
      </c>
      <c r="Q29" s="18">
        <v>1</v>
      </c>
      <c r="R29" s="17">
        <v>2</v>
      </c>
      <c r="S29" s="17"/>
      <c r="T29" s="17"/>
      <c r="U29" s="17"/>
      <c r="V29" s="17"/>
      <c r="W29" s="17"/>
      <c r="X29" s="17"/>
      <c r="Y29" s="17">
        <v>1</v>
      </c>
      <c r="Z29" s="17">
        <v>2</v>
      </c>
      <c r="AA29" s="17"/>
      <c r="AB29" s="17"/>
      <c r="AC29" s="16"/>
      <c r="AD29" s="16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>
        <v>1</v>
      </c>
      <c r="BN29" s="6"/>
      <c r="BO29" s="6">
        <v>2</v>
      </c>
      <c r="BP29" s="6">
        <v>1</v>
      </c>
    </row>
    <row r="30" spans="1:68" ht="12.75">
      <c r="A30" s="22"/>
      <c r="B30" s="17" t="s">
        <v>20</v>
      </c>
      <c r="C30" s="23" t="s">
        <v>71</v>
      </c>
      <c r="D30" s="24">
        <f t="shared" si="0"/>
        <v>10</v>
      </c>
      <c r="E30" s="25">
        <f t="shared" si="1"/>
        <v>3</v>
      </c>
      <c r="F30" s="26">
        <f t="shared" si="2"/>
        <v>2</v>
      </c>
      <c r="G30" s="10">
        <f t="shared" si="3"/>
        <v>5</v>
      </c>
      <c r="H30" s="10">
        <f t="shared" si="4"/>
        <v>3</v>
      </c>
      <c r="I30" s="10">
        <f t="shared" si="5"/>
        <v>2</v>
      </c>
      <c r="J30" s="10">
        <f t="shared" si="6"/>
        <v>0</v>
      </c>
      <c r="K30" s="10">
        <f t="shared" si="7"/>
        <v>0</v>
      </c>
      <c r="L30" s="10">
        <f t="shared" si="8"/>
        <v>0</v>
      </c>
      <c r="M30" s="10">
        <f t="shared" si="9"/>
        <v>0</v>
      </c>
      <c r="N30" s="10">
        <f t="shared" si="10"/>
        <v>0</v>
      </c>
      <c r="O30" s="10">
        <f t="shared" si="11"/>
        <v>0</v>
      </c>
      <c r="P30" s="11">
        <f t="shared" si="12"/>
        <v>0</v>
      </c>
      <c r="Q30" s="18"/>
      <c r="R30" s="17"/>
      <c r="S30" s="17"/>
      <c r="T30" s="17"/>
      <c r="U30" s="17">
        <v>2</v>
      </c>
      <c r="V30" s="17">
        <v>5</v>
      </c>
      <c r="W30" s="17"/>
      <c r="X30" s="17"/>
      <c r="Y30" s="17"/>
      <c r="Z30" s="17"/>
      <c r="AA30" s="17"/>
      <c r="AB30" s="17"/>
      <c r="AC30" s="16"/>
      <c r="AD30" s="16"/>
      <c r="AE30" s="17"/>
      <c r="AF30" s="17"/>
      <c r="AG30" s="17"/>
      <c r="AH30" s="17"/>
      <c r="AI30" s="17"/>
      <c r="AJ30" s="17"/>
      <c r="AK30" s="17"/>
      <c r="AL30" s="17">
        <v>3</v>
      </c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6"/>
      <c r="BO30" s="6"/>
      <c r="BP30" s="6"/>
    </row>
    <row r="31" spans="1:68" ht="12.75">
      <c r="A31" s="22" t="s">
        <v>66</v>
      </c>
      <c r="B31" s="17" t="s">
        <v>18</v>
      </c>
      <c r="C31" s="23" t="s">
        <v>53</v>
      </c>
      <c r="D31" s="24">
        <f t="shared" si="0"/>
        <v>8</v>
      </c>
      <c r="E31" s="25">
        <f t="shared" si="1"/>
        <v>2</v>
      </c>
      <c r="F31" s="26">
        <f t="shared" si="2"/>
        <v>4</v>
      </c>
      <c r="G31" s="10">
        <f t="shared" si="3"/>
        <v>4</v>
      </c>
      <c r="H31" s="10">
        <f t="shared" si="4"/>
        <v>4</v>
      </c>
      <c r="I31" s="10">
        <f t="shared" si="5"/>
        <v>0</v>
      </c>
      <c r="J31" s="10">
        <f t="shared" si="6"/>
        <v>0</v>
      </c>
      <c r="K31" s="10">
        <f t="shared" si="7"/>
        <v>0</v>
      </c>
      <c r="L31" s="10">
        <f t="shared" si="8"/>
        <v>0</v>
      </c>
      <c r="M31" s="10">
        <f t="shared" si="9"/>
        <v>0</v>
      </c>
      <c r="N31" s="10">
        <f t="shared" si="10"/>
        <v>0</v>
      </c>
      <c r="O31" s="10">
        <f t="shared" si="11"/>
        <v>0</v>
      </c>
      <c r="P31" s="11">
        <f t="shared" si="12"/>
        <v>0</v>
      </c>
      <c r="Q31" s="18"/>
      <c r="R31" s="17"/>
      <c r="S31" s="17"/>
      <c r="T31" s="17"/>
      <c r="U31" s="17"/>
      <c r="V31" s="17"/>
      <c r="W31" s="17">
        <v>4</v>
      </c>
      <c r="X31" s="17">
        <v>4</v>
      </c>
      <c r="Y31" s="17"/>
      <c r="Z31" s="17"/>
      <c r="AA31" s="17"/>
      <c r="AB31" s="17"/>
      <c r="AC31" s="16"/>
      <c r="AD31" s="16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6"/>
      <c r="BO31" s="6"/>
      <c r="BP31" s="6"/>
    </row>
    <row r="32" spans="1:68" ht="12.75">
      <c r="A32" s="22" t="s">
        <v>67</v>
      </c>
      <c r="B32" s="6" t="s">
        <v>22</v>
      </c>
      <c r="C32" s="5" t="s">
        <v>70</v>
      </c>
      <c r="D32" s="4">
        <f t="shared" si="0"/>
        <v>6</v>
      </c>
      <c r="E32" s="2">
        <f t="shared" si="1"/>
        <v>2</v>
      </c>
      <c r="F32" s="7">
        <f t="shared" si="2"/>
        <v>1</v>
      </c>
      <c r="G32" s="10">
        <f t="shared" si="3"/>
        <v>3</v>
      </c>
      <c r="H32" s="10">
        <f t="shared" si="4"/>
        <v>1</v>
      </c>
      <c r="I32" s="10">
        <f t="shared" si="5"/>
        <v>0</v>
      </c>
      <c r="J32" s="10">
        <f t="shared" si="6"/>
        <v>0</v>
      </c>
      <c r="K32" s="10">
        <f t="shared" si="7"/>
        <v>0</v>
      </c>
      <c r="L32" s="10">
        <f t="shared" si="8"/>
        <v>0</v>
      </c>
      <c r="M32" s="10">
        <f t="shared" si="9"/>
        <v>0</v>
      </c>
      <c r="N32" s="10">
        <f t="shared" si="10"/>
        <v>0</v>
      </c>
      <c r="O32" s="10">
        <f t="shared" si="11"/>
        <v>0</v>
      </c>
      <c r="P32" s="11">
        <f t="shared" si="12"/>
        <v>0</v>
      </c>
      <c r="Q32" s="18"/>
      <c r="R32" s="17"/>
      <c r="S32" s="17"/>
      <c r="T32" s="17"/>
      <c r="U32" s="17">
        <v>3</v>
      </c>
      <c r="V32" s="17">
        <v>1</v>
      </c>
      <c r="W32" s="17"/>
      <c r="X32" s="17"/>
      <c r="Y32" s="17"/>
      <c r="Z32" s="17"/>
      <c r="AA32" s="17"/>
      <c r="AB32" s="17"/>
      <c r="AC32" s="16"/>
      <c r="AD32" s="16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>
        <v>1</v>
      </c>
      <c r="BN32" s="6"/>
      <c r="BO32" s="6">
        <v>1</v>
      </c>
      <c r="BP32" s="6"/>
    </row>
    <row r="33" spans="1:68" ht="12.75">
      <c r="A33" s="22" t="s">
        <v>80</v>
      </c>
      <c r="B33" s="17" t="s">
        <v>18</v>
      </c>
      <c r="C33" s="23" t="s">
        <v>81</v>
      </c>
      <c r="D33" s="4">
        <f t="shared" si="0"/>
        <v>4</v>
      </c>
      <c r="E33" s="2">
        <f t="shared" si="1"/>
        <v>2</v>
      </c>
      <c r="F33" s="7">
        <f t="shared" si="2"/>
        <v>1</v>
      </c>
      <c r="G33" s="10">
        <f t="shared" si="3"/>
        <v>3</v>
      </c>
      <c r="H33" s="10">
        <f t="shared" si="4"/>
        <v>1</v>
      </c>
      <c r="I33" s="10">
        <f t="shared" si="5"/>
        <v>0</v>
      </c>
      <c r="J33" s="10">
        <f t="shared" si="6"/>
        <v>0</v>
      </c>
      <c r="K33" s="10">
        <f t="shared" si="7"/>
        <v>0</v>
      </c>
      <c r="L33" s="10">
        <f t="shared" si="8"/>
        <v>0</v>
      </c>
      <c r="M33" s="10">
        <f t="shared" si="9"/>
        <v>0</v>
      </c>
      <c r="N33" s="10">
        <f t="shared" si="10"/>
        <v>0</v>
      </c>
      <c r="O33" s="10">
        <f t="shared" si="11"/>
        <v>0</v>
      </c>
      <c r="P33" s="11">
        <f t="shared" si="12"/>
        <v>0</v>
      </c>
      <c r="Q33" s="18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7"/>
      <c r="AF33" s="17"/>
      <c r="AG33" s="17">
        <v>3</v>
      </c>
      <c r="AH33" s="17">
        <v>1</v>
      </c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6"/>
      <c r="BO33" s="6"/>
      <c r="BP33" s="6"/>
    </row>
    <row r="34" spans="1:6" ht="12.75">
      <c r="A34" s="17"/>
      <c r="B34" s="17"/>
      <c r="C34" s="17"/>
      <c r="D34" s="25"/>
      <c r="E34" s="17"/>
      <c r="F34" s="17"/>
    </row>
    <row r="36" spans="1:6" ht="12.75">
      <c r="A36" s="5" t="s">
        <v>85</v>
      </c>
      <c r="B36" s="5"/>
      <c r="C36" s="5"/>
      <c r="D36" s="4"/>
      <c r="E36" s="5"/>
      <c r="F36" s="5"/>
    </row>
    <row r="37" spans="1:6" ht="12.75">
      <c r="A37" s="5" t="s">
        <v>5</v>
      </c>
      <c r="B37" s="5" t="s">
        <v>87</v>
      </c>
      <c r="C37" s="5"/>
      <c r="D37" s="4"/>
      <c r="E37" s="5"/>
      <c r="F37" s="5">
        <v>848</v>
      </c>
    </row>
    <row r="38" spans="1:6" ht="12.75">
      <c r="A38" s="5" t="s">
        <v>57</v>
      </c>
      <c r="B38" s="5" t="s">
        <v>86</v>
      </c>
      <c r="C38" s="5"/>
      <c r="D38" s="4"/>
      <c r="E38" s="5"/>
      <c r="F38" s="5">
        <v>757</v>
      </c>
    </row>
    <row r="39" spans="1:6" ht="12.75">
      <c r="A39" s="5" t="s">
        <v>6</v>
      </c>
      <c r="B39" s="5" t="s">
        <v>88</v>
      </c>
      <c r="C39" s="5"/>
      <c r="D39" s="4"/>
      <c r="E39" s="5"/>
      <c r="F39" s="5">
        <v>531</v>
      </c>
    </row>
    <row r="40" spans="1:6" ht="12.75">
      <c r="A40" s="5" t="s">
        <v>7</v>
      </c>
      <c r="B40" s="5" t="s">
        <v>89</v>
      </c>
      <c r="C40" s="5"/>
      <c r="D40" s="4"/>
      <c r="E40" s="5"/>
      <c r="F40" s="5">
        <v>448</v>
      </c>
    </row>
    <row r="41" spans="1:6" ht="12.75">
      <c r="A41" s="5" t="s">
        <v>8</v>
      </c>
      <c r="B41" s="5" t="s">
        <v>90</v>
      </c>
      <c r="C41" s="5"/>
      <c r="D41" s="4"/>
      <c r="E41" s="5"/>
      <c r="F41" s="5">
        <v>194</v>
      </c>
    </row>
    <row r="42" spans="1:6" ht="12.75">
      <c r="A42" s="5" t="s">
        <v>9</v>
      </c>
      <c r="B42" s="5" t="s">
        <v>91</v>
      </c>
      <c r="C42" s="5"/>
      <c r="D42" s="4"/>
      <c r="E42" s="5"/>
      <c r="F42" s="5">
        <v>185</v>
      </c>
    </row>
  </sheetData>
  <sheetProtection/>
  <mergeCells count="1">
    <mergeCell ref="A1:C1"/>
  </mergeCells>
  <printOptions gridLines="1"/>
  <pageMargins left="0.31496062992125984" right="0.3937007874015748" top="1.023622047244094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Wikström</cp:lastModifiedBy>
  <cp:lastPrinted>2016-08-31T19:19:50Z</cp:lastPrinted>
  <dcterms:created xsi:type="dcterms:W3CDTF">2005-01-08T18:19:39Z</dcterms:created>
  <dcterms:modified xsi:type="dcterms:W3CDTF">2020-11-08T10:24:26Z</dcterms:modified>
  <cp:category/>
  <cp:version/>
  <cp:contentType/>
  <cp:contentStatus/>
</cp:coreProperties>
</file>